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5" windowHeight="7755"/>
  </bookViews>
  <sheets>
    <sheet name="Plan2" sheetId="2" r:id="rId1"/>
  </sheets>
  <calcPr calcId="124519"/>
</workbook>
</file>

<file path=xl/calcChain.xml><?xml version="1.0" encoding="utf-8"?>
<calcChain xmlns="http://schemas.openxmlformats.org/spreadsheetml/2006/main">
  <c r="B29" i="2"/>
  <c r="B47" s="1"/>
  <c r="B25"/>
  <c r="B21"/>
  <c r="B10"/>
  <c r="B42"/>
  <c r="B37"/>
  <c r="B49" l="1"/>
  <c r="B35"/>
  <c r="B50" l="1"/>
  <c r="B48"/>
</calcChain>
</file>

<file path=xl/sharedStrings.xml><?xml version="1.0" encoding="utf-8"?>
<sst xmlns="http://schemas.openxmlformats.org/spreadsheetml/2006/main" count="44" uniqueCount="44">
  <si>
    <t>em R$</t>
  </si>
  <si>
    <t>IMPOSTOS PRÓPRIOS (A)</t>
  </si>
  <si>
    <t>PARTICIPAÇÃO DO MUNICÍPIO NA CONSTITUIÇÃO DO FUNDEB (D)</t>
  </si>
  <si>
    <t xml:space="preserve">TOTAL DA RECEITA (E) = (A) + (B) + (C) + (D) </t>
  </si>
  <si>
    <t xml:space="preserve">  RECEITA DO FUNDEB  (F)</t>
  </si>
  <si>
    <t>NA REDE DE ENSINO DO MUNICÍPIO DE PIRAÍ  (G)</t>
  </si>
  <si>
    <t xml:space="preserve">   PESSOAL E ENCARGOS SOCIAIS </t>
  </si>
  <si>
    <t xml:space="preserve">   OUTRAS DESPESAS CORRENTES</t>
  </si>
  <si>
    <t xml:space="preserve">   INVESTIMENTOS </t>
  </si>
  <si>
    <t>Art. 212/ CF e art. 70 e 71 da Lei 9.394/96</t>
  </si>
  <si>
    <t>ANEXO XI</t>
  </si>
  <si>
    <t xml:space="preserve">  RENDIMENTO DE APLICAÇÕES FINANCEIRAS</t>
  </si>
  <si>
    <t xml:space="preserve">TOTAL DA RECEITA DO FUNDEB </t>
  </si>
  <si>
    <t>DESPESA PROVENIENTES DE IMPOSTOS</t>
  </si>
  <si>
    <t>MONTANTE EFETIVAMENTE DESPENDIDO  (J)= (F)+(G)+(H)</t>
  </si>
  <si>
    <t>TRANSFERÊNCIAS DA UNIÃO - VALOR LÍQUIDO(B)</t>
  </si>
  <si>
    <t>TRANSFERÊNCIAS DO ESTADO- VALOR LÍQUIDO (C)</t>
  </si>
  <si>
    <t xml:space="preserve">RECEITA </t>
  </si>
  <si>
    <t>Imposto sobre a Propriedade Predial e Territorial Urbana - Principal</t>
  </si>
  <si>
    <t xml:space="preserve">Imposto sobre a Propriedade Predial e Territorial Urbana - Multas e Juros </t>
  </si>
  <si>
    <t>Imposto sobre a Propriedade Predial e Territorial Urbana - Dívida Ativa</t>
  </si>
  <si>
    <t xml:space="preserve">Imposto sobre a Propriedade Predial e Territorial Urbana - Dívida Ativa - Multas e Juros </t>
  </si>
  <si>
    <t>Imposto sobre Transm.-Inter Vivos- de Bens Imóv. e de Dir.Reais sobre Imóveis - Principal</t>
  </si>
  <si>
    <t xml:space="preserve">   Imposto sobre Serviços de Qualquer Natureza - Principal </t>
  </si>
  <si>
    <t xml:space="preserve">   Imposto sobre Serviços de Qualquer Natureza - Multas e Juros </t>
  </si>
  <si>
    <t xml:space="preserve">Imposto sobre Serviços de Qualquer Natureza - Dívida Ativa </t>
  </si>
  <si>
    <t xml:space="preserve">Imposto sobre Serviços de Qualquer Natureza - Dívida Ativa - Multas e Juros </t>
  </si>
  <si>
    <t xml:space="preserve">Cota-Parte do Fundo de Participação dos Municípios - Cota Mensal - Principal </t>
  </si>
  <si>
    <t xml:space="preserve">Cota-Parte do Imposto Sobre a Propriedade Territorial Rural - Principal </t>
  </si>
  <si>
    <t xml:space="preserve">Cota-Parte do ICMS - Principal </t>
  </si>
  <si>
    <t xml:space="preserve">Cota-Parte do IPVA - Principal </t>
  </si>
  <si>
    <t xml:space="preserve">Cota-Parte do IPI - Municípios - Principal </t>
  </si>
  <si>
    <t>PREVISÃO</t>
  </si>
  <si>
    <t xml:space="preserve">  CONTRIBUIÇÃO PARA O FUNDEB (H) = (D)-(F)</t>
  </si>
  <si>
    <t xml:space="preserve">  VALOR MÍNIMO (I) = 27% X  (E)</t>
  </si>
  <si>
    <t xml:space="preserve">  PERCENTUAL DA RECEITA APLICADO EM EDUCAÇÃO  (K)= (J)/ (E)</t>
  </si>
  <si>
    <t xml:space="preserve">   Cota-parte do IPI-EXP - Valor Retido</t>
  </si>
  <si>
    <t xml:space="preserve"> Cota-parte do IPVA - Valor Retido</t>
  </si>
  <si>
    <t xml:space="preserve"> ICMS - Valor Retido</t>
  </si>
  <si>
    <t xml:space="preserve"> Cota-parte do Imposto sobre a Propriedade Territorial Rural  - ITR</t>
  </si>
  <si>
    <t xml:space="preserve"> FPM - Valor Retido</t>
  </si>
  <si>
    <t>Aplicação dos Recursos na Manutenção e no Desenvolvimento do Ensino, bem como no Fundo de Manutenção e Desenvolvimento da Educação Básica e de Valorização dos Profissionais da Educação – FUNDEB  -  2026</t>
  </si>
  <si>
    <t>Imposto Sobre a Renda e Proventos de Qualquer Natureza</t>
  </si>
  <si>
    <t xml:space="preserve">Cota-Parte do Fundo de Participação do Municípios - COTA EXTRAORDINÁRIAS 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</si>
</sst>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64" formatCode="_(* #,##0.00_);_(* \(#,##0.00\);_(* \-??_);_(@_)"/>
    <numFmt numFmtId="165" formatCode="_(* #,##0_);_(* \(#,##0\);_(* \-??_);_(@_)"/>
  </numFmts>
  <fonts count="15">
    <font>
      <sz val="10"/>
      <name val="Arial"/>
      <family val="2"/>
    </font>
    <font>
      <sz val="11"/>
      <name val="Verdana"/>
      <family val="2"/>
    </font>
    <font>
      <sz val="11"/>
      <name val="Arial"/>
      <family val="2"/>
    </font>
    <font>
      <b/>
      <sz val="11"/>
      <name val="Verdana"/>
      <family val="2"/>
    </font>
    <font>
      <sz val="8"/>
      <name val="Verdana"/>
      <family val="2"/>
    </font>
    <font>
      <sz val="10"/>
      <name val="Arial"/>
      <family val="2"/>
    </font>
    <font>
      <sz val="9"/>
      <name val="Verdana"/>
      <family val="2"/>
    </font>
    <font>
      <b/>
      <sz val="9"/>
      <name val="Verdana"/>
      <family val="2"/>
    </font>
    <font>
      <b/>
      <sz val="10"/>
      <name val="Verdana"/>
      <family val="2"/>
    </font>
    <font>
      <b/>
      <sz val="9"/>
      <color indexed="63"/>
      <name val="Verdana"/>
      <family val="2"/>
    </font>
    <font>
      <sz val="9"/>
      <name val="Arial"/>
      <family val="2"/>
    </font>
    <font>
      <b/>
      <sz val="9"/>
      <color indexed="10"/>
      <name val="Verdana"/>
      <family val="2"/>
    </font>
    <font>
      <sz val="9"/>
      <color indexed="10"/>
      <name val="Verdana"/>
      <family val="2"/>
    </font>
    <font>
      <b/>
      <sz val="9"/>
      <color rgb="FFFF0000"/>
      <name val="Verdana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5" fillId="0" borderId="0" applyFill="0" applyAlignment="0" applyProtection="0"/>
    <xf numFmtId="9" fontId="5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7" fillId="2" borderId="1" xfId="0" applyFont="1" applyFill="1" applyBorder="1" applyAlignment="1">
      <alignment horizontal="left" vertical="center" wrapText="1" indent="1"/>
    </xf>
    <xf numFmtId="0" fontId="10" fillId="0" borderId="0" xfId="0" applyFont="1"/>
    <xf numFmtId="0" fontId="7" fillId="2" borderId="6" xfId="0" applyFont="1" applyFill="1" applyBorder="1" applyAlignment="1">
      <alignment horizontal="left" vertical="center" wrapText="1" indent="1"/>
    </xf>
    <xf numFmtId="41" fontId="7" fillId="2" borderId="5" xfId="1" applyNumberFormat="1" applyFont="1" applyFill="1" applyBorder="1" applyAlignment="1" applyProtection="1">
      <alignment horizontal="right" wrapText="1" indent="1"/>
    </xf>
    <xf numFmtId="0" fontId="6" fillId="0" borderId="3" xfId="0" applyFont="1" applyFill="1" applyBorder="1" applyAlignment="1">
      <alignment horizontal="left" vertical="center" wrapText="1" indent="1"/>
    </xf>
    <xf numFmtId="41" fontId="6" fillId="0" borderId="3" xfId="1" applyNumberFormat="1" applyFont="1" applyFill="1" applyBorder="1" applyAlignment="1" applyProtection="1">
      <alignment horizontal="right" wrapText="1" indent="1"/>
    </xf>
    <xf numFmtId="0" fontId="6" fillId="0" borderId="2" xfId="0" applyFont="1" applyFill="1" applyBorder="1" applyAlignment="1">
      <alignment horizontal="left" vertical="center" wrapText="1" indent="1"/>
    </xf>
    <xf numFmtId="41" fontId="6" fillId="0" borderId="2" xfId="1" applyNumberFormat="1" applyFont="1" applyFill="1" applyBorder="1" applyAlignment="1" applyProtection="1">
      <alignment horizontal="right" wrapText="1" indent="1"/>
    </xf>
    <xf numFmtId="0" fontId="7" fillId="0" borderId="0" xfId="0" applyFont="1" applyFill="1" applyBorder="1" applyAlignment="1">
      <alignment horizontal="left" vertical="center" wrapText="1" indent="1"/>
    </xf>
    <xf numFmtId="41" fontId="6" fillId="0" borderId="0" xfId="1" applyNumberFormat="1" applyFont="1" applyFill="1" applyBorder="1" applyAlignment="1" applyProtection="1">
      <alignment horizontal="right" wrapText="1" indent="1"/>
    </xf>
    <xf numFmtId="0" fontId="7" fillId="0" borderId="3" xfId="0" applyFont="1" applyBorder="1" applyAlignment="1">
      <alignment horizontal="left" vertical="center" wrapText="1" indent="1"/>
    </xf>
    <xf numFmtId="41" fontId="11" fillId="3" borderId="3" xfId="1" applyNumberFormat="1" applyFont="1" applyFill="1" applyBorder="1" applyAlignment="1" applyProtection="1">
      <alignment wrapText="1"/>
    </xf>
    <xf numFmtId="0" fontId="6" fillId="0" borderId="3" xfId="0" applyFont="1" applyBorder="1" applyAlignment="1">
      <alignment horizontal="left" vertical="center" wrapText="1" indent="1"/>
    </xf>
    <xf numFmtId="41" fontId="12" fillId="0" borderId="3" xfId="1" applyNumberFormat="1" applyFont="1" applyFill="1" applyBorder="1" applyAlignment="1" applyProtection="1">
      <alignment wrapText="1"/>
      <protection locked="0"/>
    </xf>
    <xf numFmtId="0" fontId="6" fillId="0" borderId="0" xfId="0" applyFont="1" applyBorder="1" applyAlignment="1">
      <alignment horizontal="left" vertical="center" wrapText="1" indent="1"/>
    </xf>
    <xf numFmtId="41" fontId="12" fillId="0" borderId="0" xfId="1" applyNumberFormat="1" applyFont="1" applyFill="1" applyBorder="1" applyAlignment="1" applyProtection="1">
      <alignment wrapText="1"/>
      <protection locked="0"/>
    </xf>
    <xf numFmtId="0" fontId="6" fillId="0" borderId="2" xfId="0" applyFont="1" applyBorder="1" applyAlignment="1">
      <alignment horizontal="left" vertical="center" wrapText="1" indent="1"/>
    </xf>
    <xf numFmtId="41" fontId="12" fillId="0" borderId="2" xfId="1" applyNumberFormat="1" applyFont="1" applyFill="1" applyBorder="1" applyAlignment="1" applyProtection="1">
      <alignment wrapText="1"/>
      <protection locked="0"/>
    </xf>
    <xf numFmtId="0" fontId="7" fillId="0" borderId="0" xfId="0" applyFont="1" applyBorder="1" applyAlignment="1">
      <alignment horizontal="left" vertical="center" wrapText="1" indent="1"/>
    </xf>
    <xf numFmtId="41" fontId="11" fillId="0" borderId="0" xfId="1" applyNumberFormat="1" applyFont="1" applyFill="1" applyBorder="1" applyAlignment="1" applyProtection="1">
      <alignment wrapText="1"/>
      <protection locked="0"/>
    </xf>
    <xf numFmtId="0" fontId="7" fillId="5" borderId="6" xfId="0" applyFont="1" applyFill="1" applyBorder="1" applyAlignment="1">
      <alignment vertical="center" wrapText="1"/>
    </xf>
    <xf numFmtId="41" fontId="13" fillId="5" borderId="7" xfId="1" applyNumberFormat="1" applyFont="1" applyFill="1" applyBorder="1" applyAlignment="1" applyProtection="1">
      <alignment horizontal="right" vertical="center" wrapText="1"/>
    </xf>
    <xf numFmtId="0" fontId="9" fillId="2" borderId="1" xfId="0" applyFont="1" applyFill="1" applyBorder="1" applyAlignment="1">
      <alignment horizontal="left" vertical="center"/>
    </xf>
    <xf numFmtId="41" fontId="9" fillId="2" borderId="1" xfId="1" applyNumberFormat="1" applyFont="1" applyFill="1" applyBorder="1" applyAlignment="1" applyProtection="1">
      <alignment horizontal="right" vertical="center"/>
    </xf>
    <xf numFmtId="41" fontId="7" fillId="2" borderId="1" xfId="1" applyNumberFormat="1" applyFont="1" applyFill="1" applyBorder="1" applyAlignment="1" applyProtection="1">
      <alignment wrapText="1"/>
      <protection locked="0"/>
    </xf>
    <xf numFmtId="9" fontId="14" fillId="2" borderId="4" xfId="2" applyFont="1" applyFill="1" applyBorder="1" applyAlignment="1" applyProtection="1">
      <alignment horizontal="right" vertical="center" wrapText="1"/>
      <protection locked="0"/>
    </xf>
    <xf numFmtId="0" fontId="7" fillId="0" borderId="10" xfId="0" applyFont="1" applyBorder="1" applyAlignment="1">
      <alignment horizontal="left" vertical="center" wrapText="1" indent="1"/>
    </xf>
    <xf numFmtId="0" fontId="6" fillId="0" borderId="11" xfId="0" applyFont="1" applyBorder="1" applyAlignment="1">
      <alignment horizontal="left" vertical="center" indent="1"/>
    </xf>
    <xf numFmtId="0" fontId="6" fillId="0" borderId="12" xfId="0" applyFont="1" applyBorder="1" applyAlignment="1">
      <alignment horizontal="left" vertical="center" indent="1"/>
    </xf>
    <xf numFmtId="0" fontId="6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horizontal="left" vertical="center" indent="1"/>
    </xf>
    <xf numFmtId="0" fontId="7" fillId="0" borderId="14" xfId="0" applyFont="1" applyBorder="1" applyAlignment="1">
      <alignment horizontal="left" vertical="center" wrapText="1" indent="1"/>
    </xf>
    <xf numFmtId="0" fontId="6" fillId="0" borderId="12" xfId="0" applyFont="1" applyBorder="1" applyAlignment="1">
      <alignment horizontal="left" vertical="center" wrapText="1" indent="2"/>
    </xf>
    <xf numFmtId="165" fontId="6" fillId="3" borderId="12" xfId="1" applyNumberFormat="1" applyFont="1" applyFill="1" applyBorder="1" applyAlignment="1" applyProtection="1">
      <alignment horizontal="left" vertical="center" wrapText="1" indent="1"/>
      <protection locked="0"/>
    </xf>
    <xf numFmtId="0" fontId="7" fillId="2" borderId="15" xfId="0" applyFont="1" applyFill="1" applyBorder="1" applyAlignment="1">
      <alignment horizontal="left" vertical="center" wrapText="1" indent="1"/>
    </xf>
    <xf numFmtId="165" fontId="9" fillId="4" borderId="13" xfId="0" applyNumberFormat="1" applyFont="1" applyFill="1" applyBorder="1" applyAlignment="1">
      <alignment horizontal="center" vertical="center"/>
    </xf>
    <xf numFmtId="165" fontId="6" fillId="0" borderId="11" xfId="1" applyNumberFormat="1" applyFont="1" applyFill="1" applyBorder="1" applyAlignment="1" applyProtection="1">
      <alignment vertical="center"/>
      <protection locked="0"/>
    </xf>
    <xf numFmtId="165" fontId="6" fillId="0" borderId="12" xfId="1" applyNumberFormat="1" applyFont="1" applyFill="1" applyBorder="1" applyAlignment="1" applyProtection="1">
      <alignment vertical="center"/>
      <protection locked="0"/>
    </xf>
    <xf numFmtId="165" fontId="6" fillId="0" borderId="12" xfId="1" applyNumberFormat="1" applyFont="1" applyFill="1" applyBorder="1" applyAlignment="1" applyProtection="1">
      <alignment vertical="center"/>
    </xf>
    <xf numFmtId="165" fontId="6" fillId="0" borderId="13" xfId="1" applyNumberFormat="1" applyFont="1" applyFill="1" applyBorder="1" applyAlignment="1" applyProtection="1">
      <alignment vertical="center"/>
      <protection locked="0"/>
    </xf>
    <xf numFmtId="165" fontId="7" fillId="0" borderId="9" xfId="1" applyNumberFormat="1" applyFont="1" applyFill="1" applyBorder="1" applyAlignment="1" applyProtection="1">
      <alignment vertical="center"/>
      <protection locked="0"/>
    </xf>
    <xf numFmtId="165" fontId="7" fillId="0" borderId="13" xfId="1" applyNumberFormat="1" applyFont="1" applyFill="1" applyBorder="1" applyAlignment="1" applyProtection="1">
      <alignment vertical="center"/>
      <protection locked="0"/>
    </xf>
    <xf numFmtId="165" fontId="7" fillId="2" borderId="16" xfId="1" applyNumberFormat="1" applyFont="1" applyFill="1" applyBorder="1" applyAlignment="1" applyProtection="1">
      <alignment vertical="center"/>
    </xf>
    <xf numFmtId="43" fontId="0" fillId="0" borderId="0" xfId="0" applyNumberFormat="1"/>
    <xf numFmtId="0" fontId="7" fillId="2" borderId="1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3">
    <cellStyle name="Normal" xfId="0" builtinId="0"/>
    <cellStyle name="Porcentagem" xfId="2" builtinId="5"/>
    <cellStyle name="Separador de milhare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0</xdr:col>
      <xdr:colOff>527685</xdr:colOff>
      <xdr:row>1</xdr:row>
      <xdr:rowOff>342900</xdr:rowOff>
    </xdr:to>
    <xdr:pic>
      <xdr:nvPicPr>
        <xdr:cNvPr id="2" name="Figuras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518160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647700</xdr:colOff>
      <xdr:row>0</xdr:row>
      <xdr:rowOff>123825</xdr:rowOff>
    </xdr:from>
    <xdr:to>
      <xdr:col>0</xdr:col>
      <xdr:colOff>3676650</xdr:colOff>
      <xdr:row>1</xdr:row>
      <xdr:rowOff>304800</xdr:rowOff>
    </xdr:to>
    <xdr:sp macro="" textlink="" fLocksText="0">
      <xdr:nvSpPr>
        <xdr:cNvPr id="3" name="Text Box 2"/>
        <xdr:cNvSpPr txBox="1">
          <a:spLocks noChangeArrowheads="1"/>
        </xdr:cNvSpPr>
      </xdr:nvSpPr>
      <xdr:spPr bwMode="auto">
        <a:xfrm>
          <a:off x="647700" y="123825"/>
          <a:ext cx="3028950" cy="485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10080" rIns="20160" bIns="10080" anchor="t"/>
        <a:lstStyle/>
        <a:p>
          <a:pPr algn="l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Estado do Rio de Janeiro</a:t>
          </a:r>
        </a:p>
        <a:p>
          <a:pPr algn="l" rtl="0">
            <a:defRPr sz="1000"/>
          </a:pPr>
          <a:r>
            <a:rPr lang="pt-B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PREFEITURA MUNICIPAL DE PIRAÍ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0"/>
  <sheetViews>
    <sheetView tabSelected="1" workbookViewId="0">
      <selection activeCell="D28" sqref="D28"/>
    </sheetView>
  </sheetViews>
  <sheetFormatPr defaultRowHeight="12.75"/>
  <cols>
    <col min="1" max="1" width="88.42578125" customWidth="1"/>
    <col min="2" max="2" width="17.5703125" customWidth="1"/>
    <col min="4" max="4" width="14.5703125" customWidth="1"/>
  </cols>
  <sheetData>
    <row r="1" spans="1:2" ht="24" customHeight="1">
      <c r="A1" s="2"/>
      <c r="B1" s="4" t="s">
        <v>10</v>
      </c>
    </row>
    <row r="2" spans="1:2" ht="30" customHeight="1">
      <c r="A2" s="1"/>
      <c r="B2" s="1"/>
    </row>
    <row r="3" spans="1:2" ht="8.25" customHeight="1">
      <c r="A3" s="3"/>
      <c r="B3" s="3"/>
    </row>
    <row r="4" spans="1:2" ht="14.25" customHeight="1">
      <c r="A4" s="55" t="s">
        <v>41</v>
      </c>
      <c r="B4" s="56"/>
    </row>
    <row r="5" spans="1:2" ht="24.75" customHeight="1">
      <c r="A5" s="56"/>
      <c r="B5" s="56"/>
    </row>
    <row r="6" spans="1:2" ht="14.25">
      <c r="A6" s="3"/>
      <c r="B6" s="3"/>
    </row>
    <row r="7" spans="1:2" ht="15" thickBot="1">
      <c r="A7" s="5" t="s">
        <v>9</v>
      </c>
      <c r="B7" s="4" t="s">
        <v>0</v>
      </c>
    </row>
    <row r="8" spans="1:2" ht="12.75" customHeight="1">
      <c r="A8" s="52" t="s">
        <v>17</v>
      </c>
      <c r="B8" s="54" t="s">
        <v>32</v>
      </c>
    </row>
    <row r="9" spans="1:2" ht="12.75" customHeight="1" thickBot="1">
      <c r="A9" s="53"/>
      <c r="B9" s="53"/>
    </row>
    <row r="10" spans="1:2" ht="18.75" customHeight="1">
      <c r="A10" s="38" t="s">
        <v>1</v>
      </c>
      <c r="B10" s="42">
        <f>SUM(B11:B20)</f>
        <v>61169000</v>
      </c>
    </row>
    <row r="11" spans="1:2">
      <c r="A11" s="34" t="s">
        <v>18</v>
      </c>
      <c r="B11" s="44">
        <v>6500000</v>
      </c>
    </row>
    <row r="12" spans="1:2">
      <c r="A12" s="34" t="s">
        <v>19</v>
      </c>
      <c r="B12" s="44">
        <v>159000</v>
      </c>
    </row>
    <row r="13" spans="1:2">
      <c r="A13" s="34" t="s">
        <v>20</v>
      </c>
      <c r="B13" s="44">
        <v>638000</v>
      </c>
    </row>
    <row r="14" spans="1:2">
      <c r="A14" s="34" t="s">
        <v>21</v>
      </c>
      <c r="B14" s="44">
        <v>1135000</v>
      </c>
    </row>
    <row r="15" spans="1:2">
      <c r="A15" s="34" t="s">
        <v>22</v>
      </c>
      <c r="B15" s="44">
        <v>745000</v>
      </c>
    </row>
    <row r="16" spans="1:2">
      <c r="A16" s="34" t="s">
        <v>42</v>
      </c>
      <c r="B16" s="44">
        <v>11074500</v>
      </c>
    </row>
    <row r="17" spans="1:2">
      <c r="A17" s="35" t="s">
        <v>23</v>
      </c>
      <c r="B17" s="44">
        <v>40000000</v>
      </c>
    </row>
    <row r="18" spans="1:2">
      <c r="A18" s="36" t="s">
        <v>24</v>
      </c>
      <c r="B18" s="45">
        <v>469000</v>
      </c>
    </row>
    <row r="19" spans="1:2">
      <c r="A19" s="34" t="s">
        <v>25</v>
      </c>
      <c r="B19" s="44">
        <v>155000</v>
      </c>
    </row>
    <row r="20" spans="1:2">
      <c r="A20" s="37" t="s">
        <v>26</v>
      </c>
      <c r="B20" s="46">
        <v>293500</v>
      </c>
    </row>
    <row r="21" spans="1:2" ht="21.75" customHeight="1">
      <c r="A21" s="32" t="s">
        <v>15</v>
      </c>
      <c r="B21" s="47">
        <f>SUM(B22:B24)</f>
        <v>37151200</v>
      </c>
    </row>
    <row r="22" spans="1:2">
      <c r="A22" s="33" t="s">
        <v>27</v>
      </c>
      <c r="B22" s="43">
        <v>33600000</v>
      </c>
    </row>
    <row r="23" spans="1:2">
      <c r="A23" s="34" t="s">
        <v>43</v>
      </c>
      <c r="B23" s="44">
        <v>3500000</v>
      </c>
    </row>
    <row r="24" spans="1:2">
      <c r="A24" s="37" t="s">
        <v>28</v>
      </c>
      <c r="B24" s="46">
        <v>51200</v>
      </c>
    </row>
    <row r="25" spans="1:2" ht="23.25" customHeight="1">
      <c r="A25" s="38" t="s">
        <v>16</v>
      </c>
      <c r="B25" s="47">
        <f>SUM(B26:B28)</f>
        <v>94056000</v>
      </c>
    </row>
    <row r="26" spans="1:2">
      <c r="A26" s="33" t="s">
        <v>29</v>
      </c>
      <c r="B26" s="43">
        <v>88000000</v>
      </c>
    </row>
    <row r="27" spans="1:2">
      <c r="A27" s="34" t="s">
        <v>30</v>
      </c>
      <c r="B27" s="44">
        <v>3440000</v>
      </c>
    </row>
    <row r="28" spans="1:2">
      <c r="A28" s="37" t="s">
        <v>31</v>
      </c>
      <c r="B28" s="46">
        <v>2616000</v>
      </c>
    </row>
    <row r="29" spans="1:2" ht="21.75" customHeight="1">
      <c r="A29" s="38" t="s">
        <v>2</v>
      </c>
      <c r="B29" s="48">
        <f>SUM(B30:B34)</f>
        <v>31926800</v>
      </c>
    </row>
    <row r="30" spans="1:2">
      <c r="A30" s="39" t="s">
        <v>40</v>
      </c>
      <c r="B30" s="43">
        <v>8400000</v>
      </c>
    </row>
    <row r="31" spans="1:2">
      <c r="A31" s="39" t="s">
        <v>39</v>
      </c>
      <c r="B31" s="44">
        <v>12800</v>
      </c>
    </row>
    <row r="32" spans="1:2">
      <c r="A32" s="40" t="s">
        <v>36</v>
      </c>
      <c r="B32" s="44">
        <v>654000</v>
      </c>
    </row>
    <row r="33" spans="1:4">
      <c r="A33" s="39" t="s">
        <v>37</v>
      </c>
      <c r="B33" s="44">
        <v>860000</v>
      </c>
    </row>
    <row r="34" spans="1:4">
      <c r="A34" s="39" t="s">
        <v>38</v>
      </c>
      <c r="B34" s="46">
        <v>22000000</v>
      </c>
    </row>
    <row r="35" spans="1:4" ht="22.5" customHeight="1" thickBot="1">
      <c r="A35" s="41" t="s">
        <v>3</v>
      </c>
      <c r="B35" s="49">
        <f>B29+B25+B21+B10</f>
        <v>224303000</v>
      </c>
    </row>
    <row r="36" spans="1:4" ht="21" customHeight="1">
      <c r="A36" s="7"/>
      <c r="B36" s="7"/>
    </row>
    <row r="37" spans="1:4">
      <c r="A37" s="8" t="s">
        <v>12</v>
      </c>
      <c r="B37" s="9">
        <f>SUM(B38:B39)</f>
        <v>32015000</v>
      </c>
    </row>
    <row r="38" spans="1:4">
      <c r="A38" s="10" t="s">
        <v>4</v>
      </c>
      <c r="B38" s="11">
        <v>31500000</v>
      </c>
    </row>
    <row r="39" spans="1:4">
      <c r="A39" s="12" t="s">
        <v>11</v>
      </c>
      <c r="B39" s="13">
        <v>515000</v>
      </c>
    </row>
    <row r="40" spans="1:4" ht="21.75" customHeight="1">
      <c r="A40" s="14"/>
      <c r="B40" s="15"/>
    </row>
    <row r="41" spans="1:4" ht="20.25" customHeight="1">
      <c r="A41" s="51" t="s">
        <v>13</v>
      </c>
      <c r="B41" s="51"/>
    </row>
    <row r="42" spans="1:4">
      <c r="A42" s="16" t="s">
        <v>5</v>
      </c>
      <c r="B42" s="17">
        <f>B43+B44+B45</f>
        <v>30878040</v>
      </c>
    </row>
    <row r="43" spans="1:4">
      <c r="A43" s="18" t="s">
        <v>6</v>
      </c>
      <c r="B43" s="19">
        <v>24285813</v>
      </c>
      <c r="D43" s="50"/>
    </row>
    <row r="44" spans="1:4">
      <c r="A44" s="20" t="s">
        <v>7</v>
      </c>
      <c r="B44" s="21">
        <v>6446227</v>
      </c>
      <c r="D44" s="50"/>
    </row>
    <row r="45" spans="1:4">
      <c r="A45" s="22" t="s">
        <v>8</v>
      </c>
      <c r="B45" s="23">
        <v>146000</v>
      </c>
    </row>
    <row r="46" spans="1:4" ht="19.5" customHeight="1">
      <c r="A46" s="24"/>
      <c r="B46" s="25"/>
    </row>
    <row r="47" spans="1:4">
      <c r="A47" s="26" t="s">
        <v>33</v>
      </c>
      <c r="B47" s="27">
        <f>B29-B38</f>
        <v>426800</v>
      </c>
    </row>
    <row r="48" spans="1:4">
      <c r="A48" s="28" t="s">
        <v>34</v>
      </c>
      <c r="B48" s="29">
        <f>B35*27/100</f>
        <v>60561810</v>
      </c>
    </row>
    <row r="49" spans="1:2">
      <c r="A49" s="6" t="s">
        <v>14</v>
      </c>
      <c r="B49" s="30">
        <f>B38+B42+B47</f>
        <v>62804840</v>
      </c>
    </row>
    <row r="50" spans="1:2">
      <c r="A50" s="28" t="s">
        <v>35</v>
      </c>
      <c r="B50" s="31">
        <f>B49/B35</f>
        <v>0.28000000000000003</v>
      </c>
    </row>
  </sheetData>
  <mergeCells count="4">
    <mergeCell ref="A41:B41"/>
    <mergeCell ref="A8:A9"/>
    <mergeCell ref="B8:B9"/>
    <mergeCell ref="A4:B5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NoteFazenda</dc:creator>
  <cp:lastModifiedBy>Bianca Teixeira Jordão Santos</cp:lastModifiedBy>
  <cp:lastPrinted>2018-10-10T21:14:49Z</cp:lastPrinted>
  <dcterms:created xsi:type="dcterms:W3CDTF">2008-10-02T15:36:51Z</dcterms:created>
  <dcterms:modified xsi:type="dcterms:W3CDTF">2025-10-15T19:53:24Z</dcterms:modified>
</cp:coreProperties>
</file>