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2024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<sst xmlns="http://schemas.openxmlformats.org/spreadsheetml/2006/main" count="44" uniqueCount="44">
  <si>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ANEXO IX</t>
  </si>
  <si>
    <t>Aplicação dos Recursos na Manutenção e no Desenvolvimento do Ensino, bem como no Fundo de Manutenção e Desenvolvimento da Educação Básica e de Valorização dos Profissionais da Educação – FUNDEB  -  2024</t>
  </si>
  <si>
    <t>Art. 212/ CF e art. 70 e 71 da Lei 9.394/96</t>
  </si>
  <si>
    <t>em R$</t>
  </si>
  <si>
    <t xml:space="preserve">RECEITA </t>
  </si>
  <si>
    <t>PREVISÃO</t>
  </si>
  <si>
    <t>IMPOSTOS PRÓPRIOS (A)</t>
  </si>
  <si>
    <t xml:space="preserve">Imposto sobre a Renda - Retido na Fonte </t>
  </si>
  <si>
    <t>Imposto sobre a Propriedade Predial e Territorial Urbana - Principal</t>
  </si>
  <si>
    <t xml:space="preserve">Imposto sobre a Propriedade Predial e Territorial Urbana - Multas e Juros </t>
  </si>
  <si>
    <t>Imposto sobre a Propriedade Predial e Territorial Urbana - Dívida Ativa</t>
  </si>
  <si>
    <t xml:space="preserve">Imposto sobre a Propriedade Predial e Territorial Urbana - Dívida Ativa - Multas e Juros </t>
  </si>
  <si>
    <t>Imposto sobre Transm.-Inter Vivos- de Bens Imóv. e de Dir.Reais sobre Imóveis - Principal</t>
  </si>
  <si>
    <t xml:space="preserve">     Imposto sobre Serviços de Qualquer Natureza - Principal </t>
  </si>
  <si>
    <t xml:space="preserve">     Imposto sobre Serviços de Qualquer Natureza - Multas e Juros </t>
  </si>
  <si>
    <t xml:space="preserve">Imposto sobre Serviços de Qualquer Natureza - Dívida Ativa </t>
  </si>
  <si>
    <t xml:space="preserve">Imposto sobre Serviços de Qualquer Natureza - Dívida Ativa - Multas e Juros </t>
  </si>
  <si>
    <t>TRANSFERÊNCIAS DA UNIÃO - VALOR B)</t>
  </si>
  <si>
    <t xml:space="preserve">Cota-Parte do Fundo de Participação dos Municípios - Cota Mensal - Principal </t>
  </si>
  <si>
    <t xml:space="preserve">Cota-Parte do Fundo de Participação do Municípios - 1% Cotas adicionais </t>
  </si>
  <si>
    <t xml:space="preserve">Cota-Parte do Imposto Sobre a Propriedade Territorial Rural - Principal </t>
  </si>
  <si>
    <t>TRANSFERÊNCIAS DO ESTADO- VALOR (C)</t>
  </si>
  <si>
    <t xml:space="preserve">Cota-Parte do ICMS - Principal </t>
  </si>
  <si>
    <t xml:space="preserve">Cota-Parte do IPVA - Principal </t>
  </si>
  <si>
    <t xml:space="preserve">Cota-Parte do IPI - Municípios - Principal </t>
  </si>
  <si>
    <t>PARTICIPAÇÃO DO MUNICÍPIO NA CONSTITUIÇÃO DO FUNDEB (D)</t>
  </si>
  <si>
    <t xml:space="preserve"> FPM - Valor Retido</t>
  </si>
  <si>
    <t xml:space="preserve"> Cota-parte do Imposto sobre a Propriedade Territorial Rural  - ITR</t>
  </si>
  <si>
    <t xml:space="preserve">          Cota-parte do IPI-EXP - Valor Retido</t>
  </si>
  <si>
    <t xml:space="preserve"> Cota-parte do IPVA - Valor Retido</t>
  </si>
  <si>
    <t xml:space="preserve"> ICMS - Valor Retido</t>
  </si>
  <si>
    <t>Compensação de Impostos - LC 194/2022</t>
  </si>
  <si>
    <t xml:space="preserve">TOTAL DA RECEITA (E) = (A) + (B) + (C) + (D) </t>
  </si>
  <si>
    <t xml:space="preserve">TOTAL DA RECEITA DO FUNDEB </t>
  </si>
  <si>
    <t xml:space="preserve">  RECEITA DO FUNDEB  (F)</t>
  </si>
  <si>
    <t xml:space="preserve">  RENDIMENTO DE APLICAÇÕES FINANCEIRAS</t>
  </si>
  <si>
    <t>DESPESA PROVENIENTES DE IMPOSTOS</t>
  </si>
  <si>
    <t>NA REDE DE ENSINO DO MUNICÍPIO DE PIRAÍ  (G)</t>
  </si>
  <si>
    <t xml:space="preserve">   PESSOAL E ENCARGOS SOCIAIS </t>
  </si>
  <si>
    <t xml:space="preserve">   OUTRAS DESPESAS CORRENTES</t>
  </si>
  <si>
    <t xml:space="preserve">  CONTRIBUIÇÃO PARA O FUNDEB (H) = (D)-(F)</t>
  </si>
  <si>
    <t xml:space="preserve">  VALOR MÍNIMO (I) = 27% X  (E)</t>
  </si>
  <si>
    <t>MONTANTE EFETIVAMENTE DESPENDIDO  (J)= (F)+(G)+(H)</t>
  </si>
  <si>
    <t xml:space="preserve">  PERCENTUAL DA RECEITA APLICADO EM EDUCAÇÃO  (K)= (J)/ (E)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</si>
</sst>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_(* #,##0_);_(* \(#,##0\);_(* \-??_);_(@_)"/>
    <numFmt numFmtId="166" formatCode="_(* #,##0.00_);_(* \(#,##0.00\);_(* \-??_);_(@_)"/>
    <numFmt numFmtId="167" formatCode="_-* #,##0_-;\-* #,##0_-;_-* \-_-;_-@_-"/>
    <numFmt numFmtId="168" formatCode="#,##0.00"/>
    <numFmt numFmtId="169" formatCode="0%"/>
    <numFmt numFmtId="170" formatCode="0.00%"/>
  </numFmts>
  <fonts count="14">
    <font>
      <sz val="10"/>
      <name val="Arial"/>
      <family val="2"/>
    </font>
    <font>
      <sz val="11"/>
      <name val="Arial"/>
      <family val="2"/>
    </font>
    <font>
      <b/>
      <sz val="11"/>
      <name val="Verdana"/>
      <family val="2"/>
    </font>
    <font>
      <sz val="11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9"/>
      <color indexed="63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9"/>
      <name val="Arial"/>
      <family val="2"/>
    </font>
    <font>
      <sz val="9"/>
      <color indexed="63"/>
      <name val="Verdana"/>
      <family val="2"/>
    </font>
    <font>
      <b/>
      <sz val="9"/>
      <name val="Arial"/>
      <family val="2"/>
    </font>
    <font>
      <b/>
      <sz val="12"/>
      <color indexed="63"/>
      <name val="Arial"/>
      <family val="0"/>
    </font>
    <font>
      <b/>
      <sz val="11"/>
      <color indexed="63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19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Protection="0">
      <alignment/>
    </xf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9" fontId="0" fillId="0" borderId="0" applyBorder="0" applyProtection="0">
      <alignment/>
    </xf>
  </cellStyleXfs>
  <cellXfs count="53">
    <xf numFmtId="164" fontId="0" fillId="0" borderId="0" xfId="0" applyAlignment="1">
      <alignment/>
    </xf>
    <xf numFmtId="164" fontId="1" fillId="0" borderId="0" xfId="0" applyFont="1" applyBorder="1" applyAlignment="1">
      <alignment vertical="center"/>
    </xf>
    <xf numFmtId="164" fontId="2" fillId="0" borderId="0" xfId="0" applyFont="1" applyBorder="1" applyAlignment="1">
      <alignment horizontal="right" vertical="center"/>
    </xf>
    <xf numFmtId="164" fontId="3" fillId="0" borderId="0" xfId="0" applyFont="1" applyBorder="1" applyAlignment="1">
      <alignment vertical="center"/>
    </xf>
    <xf numFmtId="164" fontId="2" fillId="0" borderId="0" xfId="0" applyFont="1" applyBorder="1" applyAlignment="1">
      <alignment vertical="center"/>
    </xf>
    <xf numFmtId="164" fontId="4" fillId="0" borderId="0" xfId="0" applyFont="1" applyBorder="1" applyAlignment="1">
      <alignment horizontal="center" vertical="center" wrapText="1"/>
    </xf>
    <xf numFmtId="164" fontId="5" fillId="0" borderId="0" xfId="0" applyFont="1" applyBorder="1" applyAlignment="1">
      <alignment vertical="center"/>
    </xf>
    <xf numFmtId="164" fontId="6" fillId="2" borderId="1" xfId="0" applyFont="1" applyFill="1" applyBorder="1" applyAlignment="1">
      <alignment horizontal="center" vertical="center"/>
    </xf>
    <xf numFmtId="164" fontId="6" fillId="2" borderId="1" xfId="0" applyFont="1" applyFill="1" applyBorder="1" applyAlignment="1">
      <alignment horizontal="center" vertical="center" wrapText="1"/>
    </xf>
    <xf numFmtId="164" fontId="7" fillId="0" borderId="2" xfId="0" applyFont="1" applyBorder="1" applyAlignment="1">
      <alignment horizontal="left" vertical="center" wrapText="1" indent="1"/>
    </xf>
    <xf numFmtId="165" fontId="6" fillId="2" borderId="2" xfId="0" applyNumberFormat="1" applyFont="1" applyFill="1" applyBorder="1" applyAlignment="1">
      <alignment horizontal="center" vertical="center"/>
    </xf>
    <xf numFmtId="165" fontId="0" fillId="0" borderId="0" xfId="0" applyNumberFormat="1" applyAlignment="1">
      <alignment/>
    </xf>
    <xf numFmtId="164" fontId="8" fillId="0" borderId="3" xfId="0" applyFont="1" applyBorder="1" applyAlignment="1">
      <alignment horizontal="left" vertical="center" indent="1"/>
    </xf>
    <xf numFmtId="165" fontId="8" fillId="0" borderId="4" xfId="15" applyNumberFormat="1" applyFont="1" applyBorder="1" applyAlignment="1" applyProtection="1">
      <alignment vertical="center"/>
      <protection locked="0"/>
    </xf>
    <xf numFmtId="164" fontId="8" fillId="0" borderId="5" xfId="0" applyFont="1" applyBorder="1" applyAlignment="1">
      <alignment horizontal="left" vertical="center" indent="1"/>
    </xf>
    <xf numFmtId="164" fontId="8" fillId="0" borderId="5" xfId="0" applyFont="1" applyBorder="1" applyAlignment="1">
      <alignment horizontal="left" vertical="center"/>
    </xf>
    <xf numFmtId="164" fontId="8" fillId="0" borderId="5" xfId="0" applyFont="1" applyBorder="1" applyAlignment="1">
      <alignment vertical="center"/>
    </xf>
    <xf numFmtId="164" fontId="8" fillId="0" borderId="6" xfId="0" applyFont="1" applyBorder="1" applyAlignment="1">
      <alignment horizontal="left" vertical="center" indent="1"/>
    </xf>
    <xf numFmtId="165" fontId="8" fillId="0" borderId="7" xfId="15" applyNumberFormat="1" applyFont="1" applyBorder="1" applyAlignment="1" applyProtection="1">
      <alignment vertical="center"/>
      <protection locked="0"/>
    </xf>
    <xf numFmtId="164" fontId="7" fillId="0" borderId="8" xfId="0" applyFont="1" applyBorder="1" applyAlignment="1">
      <alignment horizontal="left" vertical="center" wrapText="1" indent="1"/>
    </xf>
    <xf numFmtId="165" fontId="7" fillId="0" borderId="8" xfId="15" applyNumberFormat="1" applyFont="1" applyBorder="1" applyAlignment="1" applyProtection="1">
      <alignment vertical="center"/>
      <protection locked="0"/>
    </xf>
    <xf numFmtId="165" fontId="8" fillId="0" borderId="3" xfId="15" applyNumberFormat="1" applyFont="1" applyBorder="1" applyAlignment="1" applyProtection="1">
      <alignment vertical="center"/>
      <protection locked="0"/>
    </xf>
    <xf numFmtId="165" fontId="8" fillId="0" borderId="5" xfId="15" applyNumberFormat="1" applyFont="1" applyBorder="1" applyAlignment="1" applyProtection="1">
      <alignment vertical="center"/>
      <protection locked="0"/>
    </xf>
    <xf numFmtId="165" fontId="8" fillId="0" borderId="6" xfId="15" applyNumberFormat="1" applyFont="1" applyBorder="1" applyAlignment="1" applyProtection="1">
      <alignment vertical="center"/>
      <protection locked="0"/>
    </xf>
    <xf numFmtId="164" fontId="7" fillId="0" borderId="6" xfId="0" applyFont="1" applyBorder="1" applyAlignment="1">
      <alignment horizontal="left" vertical="center" wrapText="1" indent="1"/>
    </xf>
    <xf numFmtId="165" fontId="7" fillId="0" borderId="6" xfId="15" applyNumberFormat="1" applyFont="1" applyBorder="1" applyAlignment="1" applyProtection="1">
      <alignment vertical="center"/>
      <protection locked="0"/>
    </xf>
    <xf numFmtId="164" fontId="8" fillId="0" borderId="5" xfId="0" applyFont="1" applyBorder="1" applyAlignment="1">
      <alignment horizontal="left" vertical="center" wrapText="1" indent="7"/>
    </xf>
    <xf numFmtId="165" fontId="8" fillId="2" borderId="5" xfId="15" applyNumberFormat="1" applyFont="1" applyFill="1" applyBorder="1" applyAlignment="1" applyProtection="1">
      <alignment horizontal="left" vertical="center" wrapText="1" indent="1"/>
      <protection locked="0"/>
    </xf>
    <xf numFmtId="164" fontId="8" fillId="0" borderId="9" xfId="0" applyFont="1" applyBorder="1" applyAlignment="1">
      <alignment horizontal="left" vertical="center" wrapText="1" indent="7"/>
    </xf>
    <xf numFmtId="164" fontId="7" fillId="2" borderId="10" xfId="0" applyFont="1" applyFill="1" applyBorder="1" applyAlignment="1">
      <alignment horizontal="left" vertical="center" wrapText="1" indent="1"/>
    </xf>
    <xf numFmtId="165" fontId="7" fillId="2" borderId="11" xfId="15" applyNumberFormat="1" applyFont="1" applyFill="1" applyBorder="1" applyAlignment="1" applyProtection="1">
      <alignment vertical="center"/>
      <protection/>
    </xf>
    <xf numFmtId="164" fontId="9" fillId="0" borderId="9" xfId="0" applyFont="1" applyBorder="1" applyAlignment="1">
      <alignment/>
    </xf>
    <xf numFmtId="164" fontId="9" fillId="0" borderId="7" xfId="0" applyFont="1" applyBorder="1" applyAlignment="1">
      <alignment/>
    </xf>
    <xf numFmtId="164" fontId="7" fillId="2" borderId="12" xfId="0" applyFont="1" applyFill="1" applyBorder="1" applyAlignment="1">
      <alignment horizontal="left" vertical="center" wrapText="1" indent="1"/>
    </xf>
    <xf numFmtId="167" fontId="7" fillId="2" borderId="13" xfId="15" applyNumberFormat="1" applyFont="1" applyFill="1" applyBorder="1" applyAlignment="1" applyProtection="1">
      <alignment horizontal="right" wrapText="1" indent="1"/>
      <protection/>
    </xf>
    <xf numFmtId="164" fontId="8" fillId="0" borderId="14" xfId="0" applyFont="1" applyBorder="1" applyAlignment="1">
      <alignment horizontal="left" vertical="center" wrapText="1" indent="1"/>
    </xf>
    <xf numFmtId="167" fontId="8" fillId="0" borderId="15" xfId="15" applyNumberFormat="1" applyFont="1" applyBorder="1" applyAlignment="1" applyProtection="1">
      <alignment horizontal="right" wrapText="1" indent="1"/>
      <protection/>
    </xf>
    <xf numFmtId="164" fontId="7" fillId="0" borderId="14" xfId="0" applyFont="1" applyBorder="1" applyAlignment="1">
      <alignment horizontal="left" vertical="center" wrapText="1" indent="1"/>
    </xf>
    <xf numFmtId="164" fontId="7" fillId="2" borderId="6" xfId="0" applyFont="1" applyFill="1" applyBorder="1" applyAlignment="1">
      <alignment horizontal="center" vertical="center" wrapText="1"/>
    </xf>
    <xf numFmtId="167" fontId="6" fillId="2" borderId="15" xfId="15" applyNumberFormat="1" applyFont="1" applyFill="1" applyBorder="1" applyAlignment="1" applyProtection="1">
      <alignment wrapText="1"/>
      <protection/>
    </xf>
    <xf numFmtId="167" fontId="0" fillId="0" borderId="0" xfId="0" applyNumberFormat="1" applyAlignment="1">
      <alignment/>
    </xf>
    <xf numFmtId="167" fontId="10" fillId="0" borderId="15" xfId="15" applyNumberFormat="1" applyFont="1" applyBorder="1" applyAlignment="1" applyProtection="1">
      <alignment wrapText="1"/>
      <protection locked="0"/>
    </xf>
    <xf numFmtId="168" fontId="0" fillId="0" borderId="0" xfId="0" applyNumberFormat="1" applyAlignment="1">
      <alignment/>
    </xf>
    <xf numFmtId="164" fontId="7" fillId="0" borderId="9" xfId="0" applyFont="1" applyBorder="1" applyAlignment="1">
      <alignment horizontal="left" vertical="center" wrapText="1" indent="1"/>
    </xf>
    <xf numFmtId="167" fontId="6" fillId="0" borderId="15" xfId="15" applyNumberFormat="1" applyFont="1" applyBorder="1" applyAlignment="1" applyProtection="1">
      <alignment wrapText="1"/>
      <protection locked="0"/>
    </xf>
    <xf numFmtId="164" fontId="7" fillId="3" borderId="16" xfId="0" applyFont="1" applyFill="1" applyBorder="1" applyAlignment="1">
      <alignment vertical="center" wrapText="1"/>
    </xf>
    <xf numFmtId="167" fontId="6" fillId="3" borderId="15" xfId="15" applyNumberFormat="1" applyFont="1" applyFill="1" applyBorder="1" applyAlignment="1" applyProtection="1">
      <alignment horizontal="right" vertical="center" wrapText="1"/>
      <protection/>
    </xf>
    <xf numFmtId="164" fontId="6" fillId="2" borderId="16" xfId="0" applyFont="1" applyFill="1" applyBorder="1" applyAlignment="1">
      <alignment horizontal="left" vertical="center"/>
    </xf>
    <xf numFmtId="167" fontId="6" fillId="2" borderId="15" xfId="15" applyNumberFormat="1" applyFont="1" applyFill="1" applyBorder="1" applyAlignment="1" applyProtection="1">
      <alignment horizontal="right" vertical="center"/>
      <protection/>
    </xf>
    <xf numFmtId="164" fontId="7" fillId="2" borderId="16" xfId="0" applyFont="1" applyFill="1" applyBorder="1" applyAlignment="1">
      <alignment horizontal="left" vertical="center" wrapText="1" indent="1"/>
    </xf>
    <xf numFmtId="167" fontId="7" fillId="2" borderId="15" xfId="15" applyNumberFormat="1" applyFont="1" applyFill="1" applyBorder="1" applyAlignment="1" applyProtection="1">
      <alignment wrapText="1"/>
      <protection locked="0"/>
    </xf>
    <xf numFmtId="164" fontId="6" fillId="2" borderId="17" xfId="0" applyFont="1" applyFill="1" applyBorder="1" applyAlignment="1">
      <alignment horizontal="left" vertical="center"/>
    </xf>
    <xf numFmtId="170" fontId="11" fillId="2" borderId="18" xfId="19" applyNumberFormat="1" applyFont="1" applyFill="1" applyBorder="1" applyAlignment="1" applyProtection="1">
      <alignment horizontal="right" vertical="center"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FBFB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0</xdr:col>
      <xdr:colOff>542925</xdr:colOff>
      <xdr:row>1</xdr:row>
      <xdr:rowOff>342900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533400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647700</xdr:colOff>
      <xdr:row>0</xdr:row>
      <xdr:rowOff>123825</xdr:rowOff>
    </xdr:from>
    <xdr:to>
      <xdr:col>0</xdr:col>
      <xdr:colOff>3686175</xdr:colOff>
      <xdr:row>1</xdr:row>
      <xdr:rowOff>304800</xdr:rowOff>
    </xdr:to>
    <xdr:sp>
      <xdr:nvSpPr>
        <xdr:cNvPr id="2" name="CustomShape 1"/>
        <xdr:cNvSpPr>
          <a:spLocks/>
        </xdr:cNvSpPr>
      </xdr:nvSpPr>
      <xdr:spPr>
        <a:xfrm>
          <a:off x="647700" y="123825"/>
          <a:ext cx="30480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10080" rIns="20160" bIns="10080"/>
        <a:p>
          <a:pPr algn="l">
            <a:defRPr/>
          </a:pPr>
          <a:r>
            <a:rPr lang="en-US" cap="none" sz="12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Estado do Rio de Janeiro
</a:t>
          </a:r>
          <a:r>
            <a:rPr lang="en-US" cap="none" sz="11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PREFEITURA MUNICIPAL DE PIRAÍ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1"/>
  <sheetViews>
    <sheetView tabSelected="1" workbookViewId="0" topLeftCell="A16">
      <selection activeCell="D10" sqref="D10"/>
    </sheetView>
  </sheetViews>
  <sheetFormatPr defaultColWidth="9.140625" defaultRowHeight="12.75"/>
  <cols>
    <col min="1" max="1" width="88.421875" style="0" customWidth="1"/>
    <col min="2" max="2" width="17.57421875" style="0" customWidth="1"/>
    <col min="3" max="3" width="15.28125" style="0" customWidth="1"/>
    <col min="4" max="16384" width="8.421875" style="0" customWidth="1"/>
  </cols>
  <sheetData>
    <row r="1" spans="1:2" ht="24" customHeight="1">
      <c r="A1" s="1"/>
      <c r="B1" s="2" t="s">
        <v>0</v>
      </c>
    </row>
    <row r="2" spans="1:2" ht="30" customHeight="1">
      <c r="A2" s="3"/>
      <c r="B2" s="3"/>
    </row>
    <row r="3" spans="1:2" ht="8.25" customHeight="1">
      <c r="A3" s="4"/>
      <c r="B3" s="4"/>
    </row>
    <row r="4" spans="1:2" ht="14.25" customHeight="1">
      <c r="A4" s="5" t="s">
        <v>1</v>
      </c>
      <c r="B4" s="5"/>
    </row>
    <row r="5" spans="1:2" ht="24.75" customHeight="1">
      <c r="A5" s="5"/>
      <c r="B5" s="5"/>
    </row>
    <row r="6" spans="1:2" ht="14.25">
      <c r="A6" s="4"/>
      <c r="B6" s="4"/>
    </row>
    <row r="7" spans="1:2" ht="14.25">
      <c r="A7" s="6" t="s">
        <v>2</v>
      </c>
      <c r="B7" s="2" t="s">
        <v>3</v>
      </c>
    </row>
    <row r="8" spans="1:2" ht="12.75" customHeight="1">
      <c r="A8" s="7" t="s">
        <v>4</v>
      </c>
      <c r="B8" s="8" t="s">
        <v>5</v>
      </c>
    </row>
    <row r="9" spans="1:2" ht="12.75" customHeight="1">
      <c r="A9" s="7"/>
      <c r="B9" s="7"/>
    </row>
    <row r="10" spans="1:3" ht="18.75" customHeight="1">
      <c r="A10" s="9" t="s">
        <v>6</v>
      </c>
      <c r="B10" s="10">
        <f>SUM(B11:B20)</f>
        <v>36485506</v>
      </c>
      <c r="C10" s="11"/>
    </row>
    <row r="11" spans="1:2" ht="12.75">
      <c r="A11" s="12" t="s">
        <v>7</v>
      </c>
      <c r="B11" s="13">
        <v>8412550</v>
      </c>
    </row>
    <row r="12" spans="1:2" ht="12.75">
      <c r="A12" s="14" t="s">
        <v>8</v>
      </c>
      <c r="B12" s="13">
        <v>4998083</v>
      </c>
    </row>
    <row r="13" spans="1:2" ht="12.75">
      <c r="A13" s="14" t="s">
        <v>9</v>
      </c>
      <c r="B13" s="13">
        <v>3690</v>
      </c>
    </row>
    <row r="14" spans="1:2" ht="12.75">
      <c r="A14" s="14" t="s">
        <v>10</v>
      </c>
      <c r="B14" s="13">
        <v>444142</v>
      </c>
    </row>
    <row r="15" spans="1:2" ht="12.75">
      <c r="A15" s="14" t="s">
        <v>11</v>
      </c>
      <c r="B15" s="13">
        <v>916986</v>
      </c>
    </row>
    <row r="16" spans="1:2" ht="12.75">
      <c r="A16" s="14" t="s">
        <v>12</v>
      </c>
      <c r="B16" s="13">
        <v>800629</v>
      </c>
    </row>
    <row r="17" spans="1:2" ht="12.75">
      <c r="A17" s="15" t="s">
        <v>13</v>
      </c>
      <c r="B17" s="13">
        <v>20608373</v>
      </c>
    </row>
    <row r="18" spans="1:2" ht="12.75">
      <c r="A18" s="16" t="s">
        <v>14</v>
      </c>
      <c r="B18" s="13">
        <v>55854</v>
      </c>
    </row>
    <row r="19" spans="1:2" ht="12.75">
      <c r="A19" s="14" t="s">
        <v>15</v>
      </c>
      <c r="B19" s="13">
        <v>125123</v>
      </c>
    </row>
    <row r="20" spans="1:2" ht="12.75">
      <c r="A20" s="17" t="s">
        <v>16</v>
      </c>
      <c r="B20" s="18">
        <v>120076</v>
      </c>
    </row>
    <row r="21" spans="1:2" ht="21.75" customHeight="1">
      <c r="A21" s="19" t="s">
        <v>17</v>
      </c>
      <c r="B21" s="20">
        <f>SUM(B22:B24)</f>
        <v>31017257</v>
      </c>
    </row>
    <row r="22" spans="1:2" ht="12.75">
      <c r="A22" s="12" t="s">
        <v>18</v>
      </c>
      <c r="B22" s="21">
        <v>28271729</v>
      </c>
    </row>
    <row r="23" spans="1:2" ht="12.75">
      <c r="A23" s="14" t="s">
        <v>19</v>
      </c>
      <c r="B23" s="22">
        <v>2682451</v>
      </c>
    </row>
    <row r="24" spans="1:2" ht="12.75">
      <c r="A24" s="17" t="s">
        <v>20</v>
      </c>
      <c r="B24" s="23">
        <v>63077</v>
      </c>
    </row>
    <row r="25" spans="1:2" ht="23.25" customHeight="1">
      <c r="A25" s="24" t="s">
        <v>21</v>
      </c>
      <c r="B25" s="20">
        <f>SUM(B26:B28)</f>
        <v>104606199</v>
      </c>
    </row>
    <row r="26" spans="1:2" ht="12.75">
      <c r="A26" s="12" t="s">
        <v>22</v>
      </c>
      <c r="B26" s="21">
        <v>99500000</v>
      </c>
    </row>
    <row r="27" spans="1:2" ht="12.75">
      <c r="A27" s="14" t="s">
        <v>23</v>
      </c>
      <c r="B27" s="22">
        <v>2662865</v>
      </c>
    </row>
    <row r="28" spans="1:2" ht="12.75">
      <c r="A28" s="17" t="s">
        <v>24</v>
      </c>
      <c r="B28" s="23">
        <v>2443334</v>
      </c>
    </row>
    <row r="29" spans="1:2" ht="21.75" customHeight="1">
      <c r="A29" s="24" t="s">
        <v>25</v>
      </c>
      <c r="B29" s="25">
        <f>SUM(B30:B35)</f>
        <v>-27544691</v>
      </c>
    </row>
    <row r="30" spans="1:2" ht="12.75">
      <c r="A30" s="26" t="s">
        <v>26</v>
      </c>
      <c r="B30" s="21">
        <v>-6190836</v>
      </c>
    </row>
    <row r="31" spans="1:2" ht="12.75">
      <c r="A31" s="26" t="s">
        <v>27</v>
      </c>
      <c r="B31" s="22">
        <v>-12615</v>
      </c>
    </row>
    <row r="32" spans="1:2" ht="12.75">
      <c r="A32" s="27" t="s">
        <v>28</v>
      </c>
      <c r="B32" s="22">
        <v>-19900000</v>
      </c>
    </row>
    <row r="33" spans="1:2" ht="12.75">
      <c r="A33" s="26" t="s">
        <v>29</v>
      </c>
      <c r="B33" s="22">
        <v>-532573</v>
      </c>
    </row>
    <row r="34" spans="1:2" ht="12.75">
      <c r="A34" s="28" t="s">
        <v>30</v>
      </c>
      <c r="B34" s="18">
        <v>-488667</v>
      </c>
    </row>
    <row r="35" spans="1:2" ht="12.75">
      <c r="A35" s="28" t="s">
        <v>31</v>
      </c>
      <c r="B35" s="18">
        <v>-420000</v>
      </c>
    </row>
    <row r="36" spans="1:3" ht="22.5" customHeight="1">
      <c r="A36" s="29" t="s">
        <v>32</v>
      </c>
      <c r="B36" s="30">
        <f>B29+B25+B21+B10</f>
        <v>144564271</v>
      </c>
      <c r="C36" s="11"/>
    </row>
    <row r="37" spans="1:2" ht="21" customHeight="1">
      <c r="A37" s="31"/>
      <c r="B37" s="32"/>
    </row>
    <row r="38" spans="1:2" ht="12.75">
      <c r="A38" s="33" t="s">
        <v>33</v>
      </c>
      <c r="B38" s="34">
        <f>SUM(B39:B40)</f>
        <v>24725846</v>
      </c>
    </row>
    <row r="39" spans="1:2" ht="12.75">
      <c r="A39" s="35" t="s">
        <v>34</v>
      </c>
      <c r="B39" s="36">
        <v>24617000</v>
      </c>
    </row>
    <row r="40" spans="1:2" ht="12.75">
      <c r="A40" s="35" t="s">
        <v>35</v>
      </c>
      <c r="B40" s="36">
        <f>108846</f>
        <v>108846</v>
      </c>
    </row>
    <row r="41" spans="1:2" ht="21.75" customHeight="1">
      <c r="A41" s="37"/>
      <c r="B41" s="36"/>
    </row>
    <row r="42" spans="1:2" ht="20.25" customHeight="1">
      <c r="A42" s="38" t="s">
        <v>36</v>
      </c>
      <c r="B42" s="38"/>
    </row>
    <row r="43" spans="1:3" ht="12.75">
      <c r="A43" s="37" t="s">
        <v>37</v>
      </c>
      <c r="B43" s="39">
        <f>B44+B45+B46</f>
        <v>23834690</v>
      </c>
      <c r="C43" s="40"/>
    </row>
    <row r="44" spans="1:3" ht="12.75">
      <c r="A44" s="35" t="s">
        <v>38</v>
      </c>
      <c r="B44" s="41">
        <v>18742190</v>
      </c>
      <c r="C44" s="42"/>
    </row>
    <row r="45" spans="1:3" ht="12.75">
      <c r="A45" s="35" t="s">
        <v>39</v>
      </c>
      <c r="B45" s="41">
        <v>5092500</v>
      </c>
      <c r="C45" s="42"/>
    </row>
    <row r="46" spans="1:3" ht="12.75">
      <c r="A46" s="35"/>
      <c r="B46" s="41">
        <v>0</v>
      </c>
      <c r="C46" s="42"/>
    </row>
    <row r="47" spans="1:3" ht="19.5" customHeight="1">
      <c r="A47" s="43"/>
      <c r="B47" s="44"/>
      <c r="C47" s="42"/>
    </row>
    <row r="48" spans="1:3" ht="12.75">
      <c r="A48" s="45" t="s">
        <v>40</v>
      </c>
      <c r="B48" s="46">
        <f>B29+B39</f>
        <v>-2927691</v>
      </c>
      <c r="C48" s="42"/>
    </row>
    <row r="49" spans="1:3" ht="12.75">
      <c r="A49" s="47" t="s">
        <v>41</v>
      </c>
      <c r="B49" s="48">
        <f>B36*27/100</f>
        <v>39032353.17</v>
      </c>
      <c r="C49" s="42"/>
    </row>
    <row r="50" spans="1:3" ht="12.75">
      <c r="A50" s="49" t="s">
        <v>42</v>
      </c>
      <c r="B50" s="50">
        <f>B39+B43+B48</f>
        <v>45523999</v>
      </c>
      <c r="C50" s="42"/>
    </row>
    <row r="51" spans="1:2" ht="13.5">
      <c r="A51" s="51" t="s">
        <v>43</v>
      </c>
      <c r="B51" s="52">
        <f>B50/B36</f>
        <v>0.3149049117399139</v>
      </c>
    </row>
  </sheetData>
  <sheetProtection selectLockedCells="1" selectUnlockedCells="1"/>
  <mergeCells count="4">
    <mergeCell ref="A4:B5"/>
    <mergeCell ref="A8:A9"/>
    <mergeCell ref="B8:B9"/>
    <mergeCell ref="A42:B42"/>
  </mergeCells>
  <printOptions/>
  <pageMargins left="0.25" right="0.25" top="0.75" bottom="0.75" header="0.5118110236220472" footer="0.5118110236220472"/>
  <pageSetup fitToHeight="1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NoteFazenda</dc:creator>
  <cp:keywords/>
  <dc:description/>
  <cp:lastModifiedBy/>
  <cp:lastPrinted>2023-10-18T12:14:05Z</cp:lastPrinted>
  <dcterms:created xsi:type="dcterms:W3CDTF">2008-10-02T15:36:51Z</dcterms:created>
  <dcterms:modified xsi:type="dcterms:W3CDTF">2023-10-18T12:14:23Z</dcterms:modified>
  <cp:category/>
  <cp:version/>
  <cp:contentType/>
  <cp:contentStatus/>
  <cp:revision>8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