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P-15-03-2024\PIRAI - 2024\LDO-2025\ELABORAÇÃO V.FINAL-2024\ANEXOS\"/>
    </mc:Choice>
  </mc:AlternateContent>
  <xr:revisionPtr revIDLastSave="0" documentId="13_ncr:1_{40D10902-3339-461C-B82A-31D47AFC6BED}" xr6:coauthVersionLast="47" xr6:coauthVersionMax="47" xr10:uidLastSave="{00000000-0000-0000-0000-000000000000}"/>
  <bookViews>
    <workbookView xWindow="-120" yWindow="-120" windowWidth="20730" windowHeight="11040" xr2:uid="{695DB9AD-2BE8-4056-A52A-93FA74A3A003}"/>
  </bookViews>
  <sheets>
    <sheet name="Planilha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I33" i="2"/>
  <c r="J33" i="2"/>
  <c r="K33" i="2"/>
  <c r="H33" i="2"/>
  <c r="K27" i="2"/>
  <c r="J27" i="2"/>
  <c r="K14" i="2"/>
  <c r="J14" i="2"/>
  <c r="K11" i="2"/>
  <c r="J11" i="2"/>
  <c r="I27" i="2"/>
  <c r="I14" i="2"/>
  <c r="I11" i="2"/>
  <c r="G33" i="2"/>
  <c r="G27" i="2"/>
  <c r="G14" i="2"/>
  <c r="G11" i="2"/>
  <c r="G38" i="2" l="1"/>
  <c r="K38" i="2"/>
  <c r="J38" i="2"/>
  <c r="I10" i="2"/>
  <c r="J10" i="2"/>
  <c r="K10" i="2"/>
  <c r="I38" i="2"/>
  <c r="H27" i="2"/>
  <c r="H49" i="2"/>
  <c r="I49" i="2"/>
  <c r="J49" i="2"/>
  <c r="K49" i="2"/>
  <c r="H14" i="2"/>
  <c r="H11" i="2"/>
  <c r="H38" i="2" s="1"/>
  <c r="H10" i="2" l="1"/>
</calcChain>
</file>

<file path=xl/sharedStrings.xml><?xml version="1.0" encoding="utf-8"?>
<sst xmlns="http://schemas.openxmlformats.org/spreadsheetml/2006/main" count="59" uniqueCount="58">
  <si>
    <t>INDICADORES</t>
  </si>
  <si>
    <t>PIB</t>
  </si>
  <si>
    <t>IPCA</t>
  </si>
  <si>
    <t>SOMA</t>
  </si>
  <si>
    <t>PROJEÇÕES DE INDICADORES - LDO 2025 FONTE BOLETIM FOCUS</t>
  </si>
  <si>
    <t>MEMÓRIA DE CALCULO DE INDICADORES</t>
  </si>
  <si>
    <t>MEMÓRIA DE RECEITAS</t>
  </si>
  <si>
    <t>REALIZADA EM 2023 * PROJEÇÃO INFLAÇÃO + PIB DO EXERCICIO ANTERIOR PARA O EXERCICIO SEGUINTE</t>
  </si>
  <si>
    <t>RUBRICA DE RECEITAS</t>
  </si>
  <si>
    <t>1.0.0.0.00.0.0.000</t>
  </si>
  <si>
    <t>RECEITAS CORRENTES</t>
  </si>
  <si>
    <t>RECEITAS TRIBUTÁRIAS</t>
  </si>
  <si>
    <t>1.1.0.0.00.0.0.000</t>
  </si>
  <si>
    <t>IMPOSTOS</t>
  </si>
  <si>
    <t>TAXAS</t>
  </si>
  <si>
    <t>1.1.1.0.00.0.0.000</t>
  </si>
  <si>
    <t>1.1.2.0.00.0.0.000</t>
  </si>
  <si>
    <t>RECEITAS DE CONTRIBUIÇÃO</t>
  </si>
  <si>
    <t>1.2.0.0.00.0.0.000</t>
  </si>
  <si>
    <t>1.2.1.0.00.0.0.000</t>
  </si>
  <si>
    <t>CONTRIBUIÇÕES SOCIAIS</t>
  </si>
  <si>
    <t>1.2.4.0.00.0.0.000</t>
  </si>
  <si>
    <t>RECEITA PATRIMONIAL</t>
  </si>
  <si>
    <t>1.3.0.0.00.0.0.000</t>
  </si>
  <si>
    <t>CONTRIBUIÇÕES CUSTEIO  DE LIMINAÇÃO PÚBLICA</t>
  </si>
  <si>
    <t>1.9.0.0.00.0.0.000</t>
  </si>
  <si>
    <t>OUTRAS RECEITAS CORRENTES</t>
  </si>
  <si>
    <t>1.6.0.0.00.0.0.000</t>
  </si>
  <si>
    <t>RECEITA DE SERVIÇO</t>
  </si>
  <si>
    <t>1.7.0.0.00.0.0.000</t>
  </si>
  <si>
    <t>TRANSFERÊNCIAS CORRENTES</t>
  </si>
  <si>
    <t>COTA-PARTE COMPENSAÇÃO FINANCEIRA DE RECURSOS MINERAIS - CFEM</t>
  </si>
  <si>
    <t>COTA-PARTE ROYALTIES - COMP. FINANC. PELA PRODUÇÃO - LEI 7.990/89</t>
  </si>
  <si>
    <t>COTA-PARTE PELA PARTICIPAÇÃO ESPECIAL - LEI 9.478/97 art 50</t>
  </si>
  <si>
    <t>COTA-PARTE DO FUNDO ESPECIAL DO PETRÓLEO - FEP</t>
  </si>
  <si>
    <t>REMUNERAÇÃO DOS RECURSOS DO REGIME PRÓPRIO DE PREV. SOCIAL</t>
  </si>
  <si>
    <t>1.3.2.1.04.0.0.000</t>
  </si>
  <si>
    <t>DEDUÇÕES PARA FUNDEB</t>
  </si>
  <si>
    <t>OUTRAS DEDUÇÕES</t>
  </si>
  <si>
    <t>(-)</t>
  </si>
  <si>
    <t>2.0.0.0.00.0.0.000</t>
  </si>
  <si>
    <t>RECEITAS DE CAPITAL</t>
  </si>
  <si>
    <t>2.2.0.0.00.0.0.000</t>
  </si>
  <si>
    <t>ALIENAÇÃO DE BENS</t>
  </si>
  <si>
    <t>2.4.0.0.00.0.0.000</t>
  </si>
  <si>
    <t>TRANSFERÊNCIAS DE CAPITAL</t>
  </si>
  <si>
    <t>7.0.0.0.00.0.0.000</t>
  </si>
  <si>
    <t>RECEITAS CORRENTES INTRA-ORÇAMENTÁRIA</t>
  </si>
  <si>
    <t>COTA-PARTE DO FUNDO PARTICIPAÇÃO DOS MUNIC.</t>
  </si>
  <si>
    <t>COTA-PARTE DO FUNDO PARTICIPAÇÃO DOS MUNIC. EXTRA</t>
  </si>
  <si>
    <t>OUTRAS RECEITAS DE TRANSFERÊNCIAS</t>
  </si>
  <si>
    <t>RECEITA TOTAL</t>
  </si>
  <si>
    <t>ORÇADO EM         2024</t>
  </si>
  <si>
    <t>REALIZADA EM  2023</t>
  </si>
  <si>
    <t>COMP. FINANC. RPPS</t>
  </si>
  <si>
    <t>ANEXO - METODOLOGIA DE CÁLCULO DE RECEITA - LDO - 2025</t>
  </si>
  <si>
    <t xml:space="preserve">Nota: A Metodologia de cálculo e premissas utilizadas na elaboração das estimativas de receitas, para o exercício de 2025, em atendimento ao art. 12 da Lei complementar n° 101/2000, foi a análise  da série histórica da arrecadação referente ao ano de  2023 combinado com a  arrecadação realizada até o mês de abril do exercicio de 2024.  Após esta análise, foi aplicado o ìndce de projeção do IPCA + PIB para os exercicios de 2025 e seguintes, sobre a receita realizada no exercicio de 2023..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</si>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</sst>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43" fontId="0" fillId="0" borderId="0" xfId="1" applyFont="1" applyAlignment="1">
      <alignment horizontal="center"/>
    </xf>
    <xf numFmtId="43" fontId="0" fillId="0" borderId="11" xfId="1" applyFont="1" applyBorder="1" applyAlignment="1">
      <alignment horizontal="center"/>
    </xf>
    <xf numFmtId="43" fontId="2" fillId="0" borderId="4" xfId="1" applyFont="1" applyBorder="1" applyAlignment="1"/>
    <xf numFmtId="43" fontId="2" fillId="0" borderId="0" xfId="1" applyFont="1" applyBorder="1" applyAlignment="1"/>
    <xf numFmtId="43" fontId="2" fillId="0" borderId="0" xfId="1" applyFont="1" applyBorder="1" applyAlignment="1">
      <alignment horizontal="left"/>
    </xf>
    <xf numFmtId="43" fontId="0" fillId="2" borderId="4" xfId="1" applyFont="1" applyFill="1" applyBorder="1" applyAlignment="1">
      <alignment horizontal="center"/>
    </xf>
    <xf numFmtId="43" fontId="2" fillId="2" borderId="0" xfId="1" applyFont="1" applyFill="1" applyBorder="1" applyAlignment="1"/>
    <xf numFmtId="43" fontId="2" fillId="2" borderId="0" xfId="1" applyFont="1" applyFill="1" applyBorder="1" applyAlignment="1">
      <alignment horizontal="center"/>
    </xf>
    <xf numFmtId="43" fontId="0" fillId="0" borderId="4" xfId="1" applyFont="1" applyBorder="1" applyAlignment="1">
      <alignment horizontal="center"/>
    </xf>
    <xf numFmtId="43" fontId="0" fillId="0" borderId="0" xfId="1" applyFont="1" applyBorder="1" applyAlignment="1">
      <alignment horizontal="center"/>
    </xf>
    <xf numFmtId="43" fontId="1" fillId="0" borderId="0" xfId="1" applyFont="1" applyBorder="1" applyAlignment="1"/>
    <xf numFmtId="43" fontId="0" fillId="0" borderId="0" xfId="1" applyFont="1" applyBorder="1" applyAlignment="1">
      <alignment horizontal="right"/>
    </xf>
    <xf numFmtId="43" fontId="0" fillId="2" borderId="0" xfId="1" applyFont="1" applyFill="1" applyBorder="1" applyAlignment="1">
      <alignment horizontal="center"/>
    </xf>
    <xf numFmtId="43" fontId="2" fillId="2" borderId="0" xfId="1" applyFont="1" applyFill="1" applyBorder="1" applyAlignment="1">
      <alignment horizontal="left"/>
    </xf>
    <xf numFmtId="43" fontId="2" fillId="0" borderId="0" xfId="1" applyFont="1" applyBorder="1" applyAlignment="1">
      <alignment horizontal="center"/>
    </xf>
    <xf numFmtId="43" fontId="1" fillId="0" borderId="0" xfId="1" applyFont="1" applyBorder="1" applyAlignment="1">
      <alignment horizontal="right"/>
    </xf>
    <xf numFmtId="43" fontId="2" fillId="2" borderId="4" xfId="1" applyFont="1" applyFill="1" applyBorder="1" applyAlignment="1"/>
    <xf numFmtId="43" fontId="1" fillId="0" borderId="12" xfId="1" applyFont="1" applyBorder="1" applyAlignment="1"/>
    <xf numFmtId="43" fontId="1" fillId="2" borderId="13" xfId="1" applyFont="1" applyFill="1" applyBorder="1" applyAlignment="1">
      <alignment horizontal="center"/>
    </xf>
    <xf numFmtId="43" fontId="1" fillId="0" borderId="13" xfId="1" applyFont="1" applyBorder="1" applyAlignment="1">
      <alignment horizontal="center"/>
    </xf>
    <xf numFmtId="43" fontId="1" fillId="0" borderId="1" xfId="1" applyFont="1" applyBorder="1" applyAlignment="1"/>
    <xf numFmtId="43" fontId="1" fillId="2" borderId="4" xfId="1" applyFont="1" applyFill="1" applyBorder="1" applyAlignment="1">
      <alignment horizontal="center"/>
    </xf>
    <xf numFmtId="43" fontId="1" fillId="0" borderId="4" xfId="1" applyFont="1" applyBorder="1" applyAlignment="1">
      <alignment horizontal="center"/>
    </xf>
    <xf numFmtId="0" fontId="2" fillId="2" borderId="11" xfId="1" applyNumberFormat="1" applyFont="1" applyFill="1" applyBorder="1" applyAlignment="1">
      <alignment horizontal="center" vertical="center" wrapText="1"/>
    </xf>
    <xf numFmtId="43" fontId="0" fillId="0" borderId="2" xfId="1" applyFont="1" applyBorder="1" applyAlignment="1">
      <alignment vertical="center"/>
    </xf>
    <xf numFmtId="43" fontId="0" fillId="0" borderId="0" xfId="1" applyFont="1" applyBorder="1" applyAlignment="1">
      <alignment vertical="center"/>
    </xf>
    <xf numFmtId="2" fontId="0" fillId="2" borderId="7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10" fontId="2" fillId="4" borderId="11" xfId="2" applyNumberFormat="1" applyFont="1" applyFill="1" applyBorder="1" applyAlignment="1">
      <alignment horizontal="center" vertical="center" wrapText="1"/>
    </xf>
    <xf numFmtId="43" fontId="0" fillId="0" borderId="15" xfId="1" applyFont="1" applyBorder="1" applyAlignment="1">
      <alignment horizontal="center"/>
    </xf>
    <xf numFmtId="43" fontId="0" fillId="0" borderId="0" xfId="1" applyFont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3" fontId="0" fillId="0" borderId="9" xfId="1" applyFont="1" applyBorder="1" applyAlignment="1">
      <alignment horizontal="center"/>
    </xf>
    <xf numFmtId="43" fontId="0" fillId="0" borderId="10" xfId="1" applyFont="1" applyBorder="1" applyAlignment="1">
      <alignment horizontal="center"/>
    </xf>
    <xf numFmtId="43" fontId="0" fillId="0" borderId="11" xfId="1" applyFont="1" applyBorder="1" applyAlignment="1">
      <alignment horizontal="center"/>
    </xf>
    <xf numFmtId="43" fontId="3" fillId="0" borderId="0" xfId="1" applyFont="1" applyAlignment="1">
      <alignment horizontal="center" vertical="center"/>
    </xf>
    <xf numFmtId="0" fontId="2" fillId="2" borderId="12" xfId="1" applyNumberFormat="1" applyFont="1" applyFill="1" applyBorder="1" applyAlignment="1">
      <alignment horizontal="center" vertical="center" wrapText="1"/>
    </xf>
    <xf numFmtId="0" fontId="2" fillId="2" borderId="14" xfId="1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43" fontId="2" fillId="2" borderId="6" xfId="1" applyFont="1" applyFill="1" applyBorder="1" applyAlignment="1">
      <alignment horizontal="center" vertical="center"/>
    </xf>
    <xf numFmtId="43" fontId="2" fillId="2" borderId="7" xfId="1" applyFont="1" applyFill="1" applyBorder="1" applyAlignment="1">
      <alignment horizontal="center" vertical="center"/>
    </xf>
    <xf numFmtId="43" fontId="2" fillId="2" borderId="8" xfId="1" applyFont="1" applyFill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160255</xdr:colOff>
      <xdr:row>0</xdr:row>
      <xdr:rowOff>117823</xdr:rowOff>
    </xdr:from>
    <xdr:to>
      <xdr:col>5</xdr:col>
      <xdr:colOff>816792</xdr:colOff>
      <xdr:row>5</xdr:row>
      <xdr:rowOff>138750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1B614E3-2910-DD12-0AC5-BD33FFD95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570" y="117823"/>
          <a:ext cx="2485337" cy="963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0A007-6CB1-4E89-A21A-0FAB5F2E0F26}">
  <sheetPr>
    <pageSetUpPr fitToPage="1"/>
  </sheetPr>
  <dimension ref="B3:K53"/>
  <sheetViews>
    <sheetView tabSelected="1" topLeftCell="B16" workbookViewId="0">
      <selection activeCell="E26" sqref="E26"/>
    </sheetView>
  </sheetViews>
  <sheetFormatPr defaultRowHeight="15" x14ac:dyDescent="0.25"/>
  <cols>
    <col min="1" max="1" width="9.140625" style="10"/>
    <col min="2" max="4" width="3.7109375" style="10" customWidth="1"/>
    <col min="5" max="5" width="16.5703125" style="10" customWidth="1"/>
    <col min="6" max="6" width="69.140625" style="10" bestFit="1" customWidth="1"/>
    <col min="7" max="11" width="17.42578125" style="10" customWidth="1"/>
    <col min="12" max="12" width="9.140625" style="10"/>
    <col min="13" max="13" width="13.28515625" style="10" bestFit="1" customWidth="1"/>
    <col min="14" max="16384" width="9.140625" style="10"/>
  </cols>
  <sheetData>
    <row r="3" spans="2:11" x14ac:dyDescent="0.25">
      <c r="F3" s="63" t="s">
        <v>55</v>
      </c>
      <c r="G3" s="63"/>
      <c r="H3" s="63"/>
      <c r="I3" s="63"/>
      <c r="J3" s="63"/>
    </row>
    <row r="4" spans="2:11" x14ac:dyDescent="0.25">
      <c r="F4" s="63"/>
      <c r="G4" s="63"/>
      <c r="H4" s="63"/>
      <c r="I4" s="63"/>
      <c r="J4" s="63"/>
    </row>
    <row r="5" spans="2:11" x14ac:dyDescent="0.25">
      <c r="F5" s="63"/>
      <c r="G5" s="63"/>
      <c r="H5" s="63"/>
      <c r="I5" s="63"/>
      <c r="J5" s="63"/>
    </row>
    <row r="8" spans="2:11" x14ac:dyDescent="0.25">
      <c r="B8" s="66" t="s">
        <v>8</v>
      </c>
      <c r="C8" s="67"/>
      <c r="D8" s="67"/>
      <c r="E8" s="67"/>
      <c r="F8" s="68"/>
      <c r="G8" s="64" t="s">
        <v>53</v>
      </c>
      <c r="H8" s="64" t="s">
        <v>52</v>
      </c>
      <c r="I8" s="38">
        <v>5.6000000000000001E-2</v>
      </c>
      <c r="J8" s="38">
        <v>5.5E-2</v>
      </c>
      <c r="K8" s="38">
        <v>5.5E-2</v>
      </c>
    </row>
    <row r="9" spans="2:11" ht="29.65" customHeight="1" x14ac:dyDescent="0.25">
      <c r="B9" s="69"/>
      <c r="C9" s="70"/>
      <c r="D9" s="70"/>
      <c r="E9" s="70"/>
      <c r="F9" s="71"/>
      <c r="G9" s="65"/>
      <c r="H9" s="65"/>
      <c r="I9" s="33">
        <v>2025</v>
      </c>
      <c r="J9" s="33">
        <v>2026</v>
      </c>
      <c r="K9" s="33">
        <v>2027</v>
      </c>
    </row>
    <row r="10" spans="2:11" ht="14.85" x14ac:dyDescent="0.25">
      <c r="B10" s="12" t="s">
        <v>9</v>
      </c>
      <c r="C10" s="13"/>
      <c r="D10" s="13"/>
      <c r="E10" s="13"/>
      <c r="F10" s="14" t="s">
        <v>10</v>
      </c>
      <c r="G10" s="30">
        <f t="shared" ref="G10" si="0">G11+G14+G17+G19+G20+G28</f>
        <v>341679184.66000003</v>
      </c>
      <c r="H10" s="30">
        <f t="shared" ref="H10" si="1">H11+H14+H17+H19+H20+H28</f>
        <v>318949874</v>
      </c>
      <c r="I10" s="30">
        <f t="shared" ref="I10:K10" si="2">I11+I14+I17+I19+I20+I28</f>
        <v>332176903</v>
      </c>
      <c r="J10" s="30">
        <f t="shared" si="2"/>
        <v>350588139</v>
      </c>
      <c r="K10" s="27">
        <f t="shared" si="2"/>
        <v>369821492</v>
      </c>
    </row>
    <row r="11" spans="2:11" x14ac:dyDescent="0.25">
      <c r="B11" s="15"/>
      <c r="C11" s="16" t="s">
        <v>12</v>
      </c>
      <c r="D11" s="16"/>
      <c r="E11" s="16"/>
      <c r="F11" s="17" t="s">
        <v>11</v>
      </c>
      <c r="G11" s="31">
        <f t="shared" ref="G11" si="3">G12+G13</f>
        <v>38112629.840000004</v>
      </c>
      <c r="H11" s="31">
        <f t="shared" ref="H11" si="4">H12+H13</f>
        <v>39687659</v>
      </c>
      <c r="I11" s="31">
        <f t="shared" ref="I11:K11" si="5">I12+I13</f>
        <v>42796753</v>
      </c>
      <c r="J11" s="31">
        <f t="shared" si="5"/>
        <v>45193372</v>
      </c>
      <c r="K11" s="28">
        <f t="shared" si="5"/>
        <v>47679007</v>
      </c>
    </row>
    <row r="12" spans="2:11" ht="14.85" x14ac:dyDescent="0.25">
      <c r="B12" s="18"/>
      <c r="C12" s="19"/>
      <c r="D12" s="20" t="s">
        <v>15</v>
      </c>
      <c r="E12" s="20"/>
      <c r="F12" s="21" t="s">
        <v>13</v>
      </c>
      <c r="G12" s="32">
        <v>35021657.07</v>
      </c>
      <c r="H12" s="32">
        <v>36485506</v>
      </c>
      <c r="I12" s="32">
        <v>38623057</v>
      </c>
      <c r="J12" s="32">
        <v>40785950</v>
      </c>
      <c r="K12" s="29">
        <v>43029177</v>
      </c>
    </row>
    <row r="13" spans="2:11" ht="14.85" x14ac:dyDescent="0.25">
      <c r="B13" s="18"/>
      <c r="C13" s="19"/>
      <c r="D13" s="20" t="s">
        <v>16</v>
      </c>
      <c r="E13" s="20"/>
      <c r="F13" s="21" t="s">
        <v>14</v>
      </c>
      <c r="G13" s="32">
        <v>3090972.77</v>
      </c>
      <c r="H13" s="32">
        <v>3202153</v>
      </c>
      <c r="I13" s="32">
        <v>4173696</v>
      </c>
      <c r="J13" s="32">
        <v>4407422</v>
      </c>
      <c r="K13" s="29">
        <v>4649830</v>
      </c>
    </row>
    <row r="14" spans="2:11" x14ac:dyDescent="0.25">
      <c r="B14" s="15"/>
      <c r="C14" s="16" t="s">
        <v>18</v>
      </c>
      <c r="D14" s="22"/>
      <c r="E14" s="22"/>
      <c r="F14" s="23" t="s">
        <v>17</v>
      </c>
      <c r="G14" s="31">
        <f t="shared" ref="G14" si="6">G15+G16</f>
        <v>12617748.560000001</v>
      </c>
      <c r="H14" s="31">
        <f t="shared" ref="H14" si="7">H15+H16</f>
        <v>12584299</v>
      </c>
      <c r="I14" s="31">
        <f t="shared" ref="I14:K14" si="8">I15+I16</f>
        <v>13531436</v>
      </c>
      <c r="J14" s="31">
        <f t="shared" si="8"/>
        <v>14277693</v>
      </c>
      <c r="K14" s="28">
        <f t="shared" si="8"/>
        <v>15062967</v>
      </c>
    </row>
    <row r="15" spans="2:11" x14ac:dyDescent="0.25">
      <c r="B15" s="18"/>
      <c r="C15" s="19"/>
      <c r="D15" s="20" t="s">
        <v>19</v>
      </c>
      <c r="E15" s="24"/>
      <c r="F15" s="21" t="s">
        <v>20</v>
      </c>
      <c r="G15" s="32">
        <v>10955745.65</v>
      </c>
      <c r="H15" s="32">
        <v>10891677</v>
      </c>
      <c r="I15" s="32">
        <v>11501610</v>
      </c>
      <c r="J15" s="32">
        <v>12134196</v>
      </c>
      <c r="K15" s="29">
        <v>12801578</v>
      </c>
    </row>
    <row r="16" spans="2:11" x14ac:dyDescent="0.25">
      <c r="B16" s="18"/>
      <c r="C16" s="19"/>
      <c r="D16" s="20" t="s">
        <v>21</v>
      </c>
      <c r="E16" s="19"/>
      <c r="F16" s="21" t="s">
        <v>24</v>
      </c>
      <c r="G16" s="32">
        <v>1662002.91</v>
      </c>
      <c r="H16" s="32">
        <v>1692622</v>
      </c>
      <c r="I16" s="32">
        <v>2029826</v>
      </c>
      <c r="J16" s="32">
        <v>2143497</v>
      </c>
      <c r="K16" s="29">
        <v>2261389</v>
      </c>
    </row>
    <row r="17" spans="2:11" ht="14.85" x14ac:dyDescent="0.25">
      <c r="B17" s="15"/>
      <c r="C17" s="16" t="s">
        <v>23</v>
      </c>
      <c r="D17" s="16"/>
      <c r="E17" s="16"/>
      <c r="F17" s="23" t="s">
        <v>22</v>
      </c>
      <c r="G17" s="31">
        <v>51216300.200000003</v>
      </c>
      <c r="H17" s="31">
        <v>31038741</v>
      </c>
      <c r="I17" s="31">
        <v>28167405</v>
      </c>
      <c r="J17" s="31">
        <v>29717741</v>
      </c>
      <c r="K17" s="28">
        <v>31348914</v>
      </c>
    </row>
    <row r="18" spans="2:11" x14ac:dyDescent="0.25">
      <c r="B18" s="18"/>
      <c r="C18" s="13"/>
      <c r="D18" s="20" t="s">
        <v>36</v>
      </c>
      <c r="E18" s="13"/>
      <c r="F18" s="25" t="s">
        <v>35</v>
      </c>
      <c r="G18" s="32">
        <v>50922216.170000002</v>
      </c>
      <c r="H18" s="32">
        <v>30593794</v>
      </c>
      <c r="I18" s="32">
        <v>27915123</v>
      </c>
      <c r="J18" s="32">
        <v>29451331</v>
      </c>
      <c r="K18" s="29">
        <v>31067851</v>
      </c>
    </row>
    <row r="19" spans="2:11" x14ac:dyDescent="0.25">
      <c r="B19" s="15"/>
      <c r="C19" s="16" t="s">
        <v>27</v>
      </c>
      <c r="D19" s="16"/>
      <c r="E19" s="16"/>
      <c r="F19" s="23" t="s">
        <v>28</v>
      </c>
      <c r="G19" s="31">
        <v>501278.57</v>
      </c>
      <c r="H19" s="31">
        <v>435592</v>
      </c>
      <c r="I19" s="31">
        <v>631350</v>
      </c>
      <c r="J19" s="31">
        <v>666705</v>
      </c>
      <c r="K19" s="28">
        <v>703374</v>
      </c>
    </row>
    <row r="20" spans="2:11" x14ac:dyDescent="0.25">
      <c r="B20" s="15"/>
      <c r="C20" s="16" t="s">
        <v>29</v>
      </c>
      <c r="D20" s="16"/>
      <c r="E20" s="16"/>
      <c r="F20" s="23" t="s">
        <v>30</v>
      </c>
      <c r="G20" s="31">
        <v>238723205.69</v>
      </c>
      <c r="H20" s="31">
        <v>234098732</v>
      </c>
      <c r="I20" s="31">
        <v>246018258</v>
      </c>
      <c r="J20" s="31">
        <v>259659303</v>
      </c>
      <c r="K20" s="28">
        <v>273910733</v>
      </c>
    </row>
    <row r="21" spans="2:11" x14ac:dyDescent="0.25">
      <c r="B21" s="18"/>
      <c r="C21" s="19"/>
      <c r="D21" s="19"/>
      <c r="E21" s="19"/>
      <c r="F21" s="21" t="s">
        <v>48</v>
      </c>
      <c r="G21" s="32">
        <v>28284038.920000002</v>
      </c>
      <c r="H21" s="32">
        <v>28271729</v>
      </c>
      <c r="I21" s="32">
        <v>36387250</v>
      </c>
      <c r="J21" s="32">
        <v>38424935</v>
      </c>
      <c r="K21" s="29">
        <v>40538307</v>
      </c>
    </row>
    <row r="22" spans="2:11" x14ac:dyDescent="0.25">
      <c r="B22" s="18"/>
      <c r="C22" s="19"/>
      <c r="D22" s="19"/>
      <c r="E22" s="19"/>
      <c r="F22" s="21" t="s">
        <v>49</v>
      </c>
      <c r="G22" s="32">
        <v>2802726.54</v>
      </c>
      <c r="H22" s="32">
        <v>2682451</v>
      </c>
      <c r="I22" s="32">
        <v>2836692</v>
      </c>
      <c r="J22" s="32">
        <v>2995547</v>
      </c>
      <c r="K22" s="29">
        <v>3160302</v>
      </c>
    </row>
    <row r="23" spans="2:11" x14ac:dyDescent="0.25">
      <c r="B23" s="18"/>
      <c r="C23" s="19"/>
      <c r="D23" s="19"/>
      <c r="E23" s="19"/>
      <c r="F23" s="21" t="s">
        <v>31</v>
      </c>
      <c r="G23" s="32">
        <v>2027.06</v>
      </c>
      <c r="H23" s="32">
        <v>3114</v>
      </c>
      <c r="I23" s="32">
        <v>30942</v>
      </c>
      <c r="J23" s="32">
        <v>32675</v>
      </c>
      <c r="K23" s="29">
        <v>34472</v>
      </c>
    </row>
    <row r="24" spans="2:11" x14ac:dyDescent="0.25">
      <c r="B24" s="18"/>
      <c r="C24" s="19"/>
      <c r="D24" s="19"/>
      <c r="E24" s="19"/>
      <c r="F24" s="21" t="s">
        <v>32</v>
      </c>
      <c r="G24" s="32">
        <v>28600933.739999998</v>
      </c>
      <c r="H24" s="32">
        <v>24625277</v>
      </c>
      <c r="I24" s="32">
        <v>31318744</v>
      </c>
      <c r="J24" s="32">
        <v>33072593</v>
      </c>
      <c r="K24" s="29">
        <v>34891586</v>
      </c>
    </row>
    <row r="25" spans="2:11" x14ac:dyDescent="0.25">
      <c r="B25" s="18"/>
      <c r="C25" s="19"/>
      <c r="D25" s="19"/>
      <c r="E25" s="19"/>
      <c r="F25" s="21" t="s">
        <v>33</v>
      </c>
      <c r="G25" s="32">
        <v>141563.82999999999</v>
      </c>
      <c r="H25" s="32">
        <v>145223</v>
      </c>
      <c r="I25" s="32">
        <v>798227</v>
      </c>
      <c r="J25" s="32">
        <v>842927</v>
      </c>
      <c r="K25" s="29">
        <v>889288</v>
      </c>
    </row>
    <row r="26" spans="2:11" x14ac:dyDescent="0.25">
      <c r="B26" s="18"/>
      <c r="C26" s="19"/>
      <c r="D26" s="19"/>
      <c r="E26" s="19"/>
      <c r="F26" s="21" t="s">
        <v>34</v>
      </c>
      <c r="G26" s="32">
        <v>604217.21</v>
      </c>
      <c r="H26" s="32">
        <v>702373</v>
      </c>
      <c r="I26" s="32">
        <v>665806</v>
      </c>
      <c r="J26" s="32">
        <v>703093</v>
      </c>
      <c r="K26" s="29">
        <v>741763</v>
      </c>
    </row>
    <row r="27" spans="2:11" x14ac:dyDescent="0.25">
      <c r="B27" s="18"/>
      <c r="C27" s="19"/>
      <c r="D27" s="19"/>
      <c r="E27" s="19"/>
      <c r="F27" s="21" t="s">
        <v>50</v>
      </c>
      <c r="G27" s="32">
        <f t="shared" ref="G27" si="9">G20-G21-G22-G23-G24-G25-G26</f>
        <v>178287698.38999996</v>
      </c>
      <c r="H27" s="32">
        <f t="shared" ref="H27" si="10">H20-H21-H22-H23-H24-H25-H26</f>
        <v>177668565</v>
      </c>
      <c r="I27" s="32">
        <f t="shared" ref="I27:K27" si="11">I20-I21-I22-I23-I24-I25-I26</f>
        <v>173980597</v>
      </c>
      <c r="J27" s="32">
        <f t="shared" si="11"/>
        <v>183587533</v>
      </c>
      <c r="K27" s="29">
        <f t="shared" si="11"/>
        <v>193655015</v>
      </c>
    </row>
    <row r="28" spans="2:11" x14ac:dyDescent="0.25">
      <c r="B28" s="15"/>
      <c r="C28" s="16" t="s">
        <v>25</v>
      </c>
      <c r="D28" s="16"/>
      <c r="E28" s="16"/>
      <c r="F28" s="23" t="s">
        <v>26</v>
      </c>
      <c r="G28" s="31">
        <v>508021.8</v>
      </c>
      <c r="H28" s="31">
        <v>1104851</v>
      </c>
      <c r="I28" s="31">
        <v>1031701</v>
      </c>
      <c r="J28" s="31">
        <v>1073325</v>
      </c>
      <c r="K28" s="28">
        <v>1116497</v>
      </c>
    </row>
    <row r="29" spans="2:11" x14ac:dyDescent="0.25">
      <c r="B29" s="18" t="s">
        <v>57</v>
      </c>
      <c r="C29" s="19"/>
      <c r="D29" s="40"/>
      <c r="E29" s="40"/>
      <c r="F29" s="40" t="s">
        <v>54</v>
      </c>
      <c r="G29" s="32">
        <v>178701.04</v>
      </c>
      <c r="H29" s="32">
        <v>284000</v>
      </c>
      <c r="I29" s="32">
        <v>284000</v>
      </c>
      <c r="J29" s="32">
        <v>284000</v>
      </c>
      <c r="K29" s="29">
        <v>284000</v>
      </c>
    </row>
    <row r="30" spans="2:11" x14ac:dyDescent="0.25">
      <c r="B30" s="15"/>
      <c r="C30" s="22"/>
      <c r="D30" s="22"/>
      <c r="E30" s="23" t="s">
        <v>39</v>
      </c>
      <c r="F30" s="23" t="s">
        <v>37</v>
      </c>
      <c r="G30" s="31">
        <v>-26350658.77</v>
      </c>
      <c r="H30" s="31">
        <v>-27544691</v>
      </c>
      <c r="I30" s="31">
        <v>-27219262</v>
      </c>
      <c r="J30" s="31">
        <v>-28722420</v>
      </c>
      <c r="K30" s="28">
        <v>-30302154</v>
      </c>
    </row>
    <row r="31" spans="2:11" x14ac:dyDescent="0.25">
      <c r="B31" s="18"/>
      <c r="C31" s="19"/>
      <c r="D31" s="19"/>
      <c r="E31" s="14" t="s">
        <v>39</v>
      </c>
      <c r="F31" s="14" t="s">
        <v>38</v>
      </c>
      <c r="G31" s="32">
        <v>0</v>
      </c>
      <c r="H31" s="32">
        <v>0</v>
      </c>
      <c r="I31" s="32">
        <v>0</v>
      </c>
      <c r="J31" s="32">
        <v>0</v>
      </c>
      <c r="K31" s="29">
        <v>0</v>
      </c>
    </row>
    <row r="32" spans="2:11" x14ac:dyDescent="0.25">
      <c r="B32" s="18"/>
      <c r="C32" s="19"/>
      <c r="D32" s="19"/>
      <c r="E32" s="19"/>
      <c r="F32" s="19"/>
      <c r="G32" s="32"/>
      <c r="H32" s="32"/>
      <c r="I32" s="32"/>
      <c r="J32" s="32"/>
      <c r="K32" s="29"/>
    </row>
    <row r="33" spans="2:11" x14ac:dyDescent="0.25">
      <c r="B33" s="26" t="s">
        <v>40</v>
      </c>
      <c r="C33" s="16"/>
      <c r="D33" s="16"/>
      <c r="E33" s="16"/>
      <c r="F33" s="23" t="s">
        <v>41</v>
      </c>
      <c r="G33" s="31">
        <f>G34+G35</f>
        <v>2268955.7200000002</v>
      </c>
      <c r="H33" s="31">
        <f>H34+H35</f>
        <v>324146</v>
      </c>
      <c r="I33" s="31">
        <f t="shared" ref="I33:K33" si="12">I34+I35</f>
        <v>324146</v>
      </c>
      <c r="J33" s="31">
        <f t="shared" si="12"/>
        <v>324146</v>
      </c>
      <c r="K33" s="28">
        <f t="shared" si="12"/>
        <v>324146</v>
      </c>
    </row>
    <row r="34" spans="2:11" x14ac:dyDescent="0.25">
      <c r="B34" s="18"/>
      <c r="C34" s="13" t="s">
        <v>42</v>
      </c>
      <c r="D34" s="19"/>
      <c r="E34" s="19"/>
      <c r="F34" s="21" t="s">
        <v>43</v>
      </c>
      <c r="G34" s="32">
        <v>159900</v>
      </c>
      <c r="H34" s="32">
        <v>0</v>
      </c>
      <c r="I34" s="32">
        <v>0</v>
      </c>
      <c r="J34" s="32">
        <v>0</v>
      </c>
      <c r="K34" s="29">
        <v>0</v>
      </c>
    </row>
    <row r="35" spans="2:11" x14ac:dyDescent="0.25">
      <c r="B35" s="18"/>
      <c r="C35" s="13" t="s">
        <v>44</v>
      </c>
      <c r="D35" s="19"/>
      <c r="E35" s="19"/>
      <c r="F35" s="21" t="s">
        <v>45</v>
      </c>
      <c r="G35" s="32">
        <v>2109055.7200000002</v>
      </c>
      <c r="H35" s="32">
        <v>324146</v>
      </c>
      <c r="I35" s="32">
        <v>324146</v>
      </c>
      <c r="J35" s="32">
        <v>324146</v>
      </c>
      <c r="K35" s="29">
        <v>324146</v>
      </c>
    </row>
    <row r="36" spans="2:11" x14ac:dyDescent="0.25">
      <c r="B36" s="18"/>
      <c r="C36" s="19"/>
      <c r="D36" s="19"/>
      <c r="E36" s="19"/>
      <c r="F36" s="19"/>
      <c r="G36" s="32"/>
      <c r="H36" s="32"/>
      <c r="I36" s="32"/>
      <c r="J36" s="32"/>
      <c r="K36" s="29"/>
    </row>
    <row r="37" spans="2:11" x14ac:dyDescent="0.25">
      <c r="B37" s="26" t="s">
        <v>46</v>
      </c>
      <c r="C37" s="16"/>
      <c r="D37" s="16"/>
      <c r="E37" s="16"/>
      <c r="F37" s="23" t="s">
        <v>47</v>
      </c>
      <c r="G37" s="31">
        <v>14264797.76</v>
      </c>
      <c r="H37" s="31">
        <v>15270813</v>
      </c>
      <c r="I37" s="31">
        <v>18530724</v>
      </c>
      <c r="J37" s="31">
        <v>20162862</v>
      </c>
      <c r="K37" s="28">
        <v>21848185</v>
      </c>
    </row>
    <row r="38" spans="2:11" x14ac:dyDescent="0.25">
      <c r="B38" s="60" t="s">
        <v>51</v>
      </c>
      <c r="C38" s="61"/>
      <c r="D38" s="61"/>
      <c r="E38" s="61"/>
      <c r="F38" s="62"/>
      <c r="G38" s="11">
        <f>G11+G14+G17+G19+G20+G28+G30+G33+G37</f>
        <v>331862279.37000006</v>
      </c>
      <c r="H38" s="11">
        <f>H11+H14+H17+H19+H20+H28+H30+H33+H37</f>
        <v>307000142</v>
      </c>
      <c r="I38" s="39">
        <f>I11+I14+I17+I19+I20+I28+I30+I33+I37</f>
        <v>323812511</v>
      </c>
      <c r="J38" s="11">
        <f t="shared" ref="J38:K38" si="13">J11+J14+J17+J19+J20+J28+J30+J33+J37</f>
        <v>342352727</v>
      </c>
      <c r="K38" s="11">
        <f t="shared" si="13"/>
        <v>361691669</v>
      </c>
    </row>
    <row r="39" spans="2:11" x14ac:dyDescent="0.25">
      <c r="C39" s="58" t="s">
        <v>56</v>
      </c>
      <c r="D39" s="58"/>
      <c r="E39" s="58"/>
      <c r="F39" s="58"/>
      <c r="G39" s="58"/>
      <c r="H39" s="58"/>
      <c r="I39" s="58"/>
      <c r="J39" s="58"/>
      <c r="K39" s="34"/>
    </row>
    <row r="40" spans="2:11" x14ac:dyDescent="0.25">
      <c r="C40" s="59"/>
      <c r="D40" s="59"/>
      <c r="E40" s="59"/>
      <c r="F40" s="59"/>
      <c r="G40" s="59"/>
      <c r="H40" s="59"/>
      <c r="I40" s="59"/>
      <c r="J40" s="59"/>
      <c r="K40" s="35"/>
    </row>
    <row r="41" spans="2:11" x14ac:dyDescent="0.25">
      <c r="C41" s="59"/>
      <c r="D41" s="59"/>
      <c r="E41" s="59"/>
      <c r="F41" s="59"/>
      <c r="G41" s="59"/>
      <c r="H41" s="59"/>
      <c r="I41" s="59"/>
      <c r="J41" s="59"/>
      <c r="K41" s="35"/>
    </row>
    <row r="42" spans="2:11" x14ac:dyDescent="0.25">
      <c r="C42" s="35"/>
      <c r="D42" s="35"/>
      <c r="E42" s="35"/>
      <c r="F42" s="35"/>
      <c r="G42" s="35"/>
      <c r="H42" s="35"/>
      <c r="I42" s="35"/>
      <c r="J42" s="35"/>
      <c r="K42" s="35"/>
    </row>
    <row r="43" spans="2:11" ht="15.75" x14ac:dyDescent="0.25">
      <c r="C43" s="35"/>
      <c r="D43" s="35"/>
      <c r="E43" s="41" t="s">
        <v>5</v>
      </c>
      <c r="F43" s="42"/>
      <c r="G43" s="42"/>
      <c r="H43" s="42"/>
      <c r="I43" s="42"/>
      <c r="J43" s="42"/>
      <c r="K43" s="43"/>
    </row>
    <row r="44" spans="2:11" x14ac:dyDescent="0.25">
      <c r="E44" s="47"/>
      <c r="F44" s="48"/>
      <c r="G44" s="48"/>
      <c r="H44" s="48"/>
      <c r="I44" s="48"/>
      <c r="J44" s="48"/>
      <c r="K44" s="49"/>
    </row>
    <row r="45" spans="2:11" ht="15.75" x14ac:dyDescent="0.25">
      <c r="E45" s="44" t="s">
        <v>4</v>
      </c>
      <c r="F45" s="45"/>
      <c r="G45" s="45"/>
      <c r="H45" s="45"/>
      <c r="I45" s="45"/>
      <c r="J45" s="45"/>
      <c r="K45" s="46"/>
    </row>
    <row r="46" spans="2:11" x14ac:dyDescent="0.25">
      <c r="E46" s="3" t="s">
        <v>0</v>
      </c>
      <c r="F46" s="4"/>
      <c r="G46" s="4"/>
      <c r="H46" s="4">
        <v>2024</v>
      </c>
      <c r="I46" s="4">
        <v>2025</v>
      </c>
      <c r="J46" s="4">
        <v>2026</v>
      </c>
      <c r="K46" s="5">
        <v>2027</v>
      </c>
    </row>
    <row r="47" spans="2:11" x14ac:dyDescent="0.25">
      <c r="E47" s="2" t="s">
        <v>1</v>
      </c>
      <c r="F47" s="1"/>
      <c r="G47" s="1"/>
      <c r="H47" s="1">
        <v>1.89</v>
      </c>
      <c r="I47" s="6">
        <v>2</v>
      </c>
      <c r="J47" s="6">
        <v>2</v>
      </c>
      <c r="K47" s="7">
        <v>2</v>
      </c>
    </row>
    <row r="48" spans="2:11" x14ac:dyDescent="0.25">
      <c r="E48" s="2" t="s">
        <v>2</v>
      </c>
      <c r="F48" s="1"/>
      <c r="G48" s="1"/>
      <c r="H48" s="1">
        <v>3.75</v>
      </c>
      <c r="I48" s="1">
        <v>3.6</v>
      </c>
      <c r="J48" s="6">
        <v>3.5</v>
      </c>
      <c r="K48" s="7">
        <v>3.5</v>
      </c>
    </row>
    <row r="49" spans="5:11" x14ac:dyDescent="0.25">
      <c r="E49" s="8" t="s">
        <v>3</v>
      </c>
      <c r="F49" s="9"/>
      <c r="G49" s="9"/>
      <c r="H49" s="9">
        <f>H47+H48</f>
        <v>5.64</v>
      </c>
      <c r="I49" s="36">
        <f>I47+I48</f>
        <v>5.6</v>
      </c>
      <c r="J49" s="36">
        <f>J47+J48</f>
        <v>5.5</v>
      </c>
      <c r="K49" s="37">
        <f>K47+K48</f>
        <v>5.5</v>
      </c>
    </row>
    <row r="50" spans="5:11" x14ac:dyDescent="0.25">
      <c r="E50" s="1"/>
      <c r="F50" s="1"/>
      <c r="G50" s="1"/>
      <c r="H50" s="1"/>
      <c r="I50" s="1"/>
      <c r="J50" s="1"/>
    </row>
    <row r="51" spans="5:11" ht="15.75" x14ac:dyDescent="0.25">
      <c r="E51" s="50" t="s">
        <v>6</v>
      </c>
      <c r="F51" s="51"/>
      <c r="G51" s="51"/>
      <c r="H51" s="51"/>
      <c r="I51" s="51"/>
      <c r="J51" s="51"/>
      <c r="K51" s="51"/>
    </row>
    <row r="52" spans="5:11" ht="14.85" customHeight="1" x14ac:dyDescent="0.25">
      <c r="E52" s="52" t="s">
        <v>7</v>
      </c>
      <c r="F52" s="53"/>
      <c r="G52" s="53"/>
      <c r="H52" s="53"/>
      <c r="I52" s="53"/>
      <c r="J52" s="53"/>
      <c r="K52" s="54"/>
    </row>
    <row r="53" spans="5:11" x14ac:dyDescent="0.25">
      <c r="E53" s="55"/>
      <c r="F53" s="56"/>
      <c r="G53" s="56"/>
      <c r="H53" s="56"/>
      <c r="I53" s="56"/>
      <c r="J53" s="56"/>
      <c r="K53" s="57"/>
    </row>
  </sheetData>
  <mergeCells count="11">
    <mergeCell ref="C39:J41"/>
    <mergeCell ref="B38:F38"/>
    <mergeCell ref="F3:J5"/>
    <mergeCell ref="H8:H9"/>
    <mergeCell ref="B8:F9"/>
    <mergeCell ref="G8:G9"/>
    <mergeCell ref="E43:K43"/>
    <mergeCell ref="E45:K45"/>
    <mergeCell ref="E44:K44"/>
    <mergeCell ref="E51:K51"/>
    <mergeCell ref="E52:K53"/>
  </mergeCells>
  <phoneticPr fontId="4" type="noConversion"/>
  <pageMargins left="0.511811024" right="0.511811024" top="0.78740157499999996" bottom="0.78740157499999996" header="0.31496062000000002" footer="0.31496062000000002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orcamento quatis</dc:creator>
  <cp:lastModifiedBy>Joao Paulo dos Santos Santos</cp:lastModifiedBy>
  <cp:lastPrinted>2024-06-20T14:27:07Z</cp:lastPrinted>
  <dcterms:created xsi:type="dcterms:W3CDTF">2024-04-08T11:49:31Z</dcterms:created>
  <dcterms:modified xsi:type="dcterms:W3CDTF">2024-06-21T14:18:11Z</dcterms:modified>
</cp:coreProperties>
</file>