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rç " sheetId="1" r:id="rId1"/>
    <sheet name="MEM CALC  " sheetId="2" r:id="rId2"/>
    <sheet name="Cron " sheetId="3" r:id="rId3"/>
    <sheet name="BDI" sheetId="4" r:id="rId4"/>
  </sheets>
  <externalReferences>
    <externalReference r:id="rId7"/>
  </externalReferences>
  <definedNames>
    <definedName name="_xlnm.Print_Area" localSheetId="3">'BDI'!$A$1:$T$50</definedName>
    <definedName name="_xlnm.Print_Area" localSheetId="2">'Cron '!$A$1:$F$19</definedName>
    <definedName name="_xlnm.Print_Area" localSheetId="1">'MEM CALC  '!$A$1:$M$130</definedName>
    <definedName name="_xlnm.Print_Area" localSheetId="0">'Orç '!$A$1:$I$69</definedName>
    <definedName name="BDI.Opcao" hidden="1">'[1]DADOS'!$F$18</definedName>
    <definedName name="BDI.TipoObra" hidden="1">'[1]BDI'!$A$138:$A$146</definedName>
    <definedName name="DESONERACAO" hidden="1">IF(OR(Import.Desoneracao="DESONERADO",Import.Desoneracao="SIM"),"SIM","NÃO")</definedName>
    <definedName name="Import.Desoneracao" hidden="1">OFFSET('[1]DADOS'!$G$18,0,-1)</definedName>
    <definedName name="_xlnm.Print_Titles" localSheetId="1">'MEM CALC  '!$1:$7</definedName>
    <definedName name="_xlnm.Print_Titles" localSheetId="0">'Orç '!$1:$7</definedName>
  </definedNames>
  <calcPr fullCalcOnLoad="1"/>
</workbook>
</file>

<file path=xl/sharedStrings.xml><?xml version="1.0" encoding="utf-8"?>
<sst xmlns="http://schemas.openxmlformats.org/spreadsheetml/2006/main" count="395" uniqueCount="191">
  <si>
    <t>PREFEITURA MUNICIPAL DE PIRAÍ</t>
  </si>
  <si>
    <t>PLANILHA ORÇAMENTÁRIA</t>
  </si>
  <si>
    <t>ITEM</t>
  </si>
  <si>
    <t>DISCRIMINAÇÃO DOS SERVIÇOS</t>
  </si>
  <si>
    <t>PREÇO TOTAL</t>
  </si>
  <si>
    <t>DISCRIMINAÇÃO</t>
  </si>
  <si>
    <t>TOTAL</t>
  </si>
  <si>
    <t>CRONOGRAMA FÍSICO FINANCEIRO</t>
  </si>
  <si>
    <t>01.0</t>
  </si>
  <si>
    <t>DIAS</t>
  </si>
  <si>
    <t>%</t>
  </si>
  <si>
    <t>TOTAL ACUMULADO</t>
  </si>
  <si>
    <t>% ACUMULADO</t>
  </si>
  <si>
    <t>CÓDIGO EMOP</t>
  </si>
  <si>
    <t>UNID</t>
  </si>
  <si>
    <t>QUANT</t>
  </si>
  <si>
    <t>M2</t>
  </si>
  <si>
    <t>01.1</t>
  </si>
  <si>
    <t>TOTAL GERAL</t>
  </si>
  <si>
    <t>Preparado: SMOU</t>
  </si>
  <si>
    <t>COEF</t>
  </si>
  <si>
    <t>COMPR</t>
  </si>
  <si>
    <t>LARG</t>
  </si>
  <si>
    <t>ALT</t>
  </si>
  <si>
    <t>PERIM</t>
  </si>
  <si>
    <t>AREA</t>
  </si>
  <si>
    <t>VOLUME</t>
  </si>
  <si>
    <t>PREÇO C/ BDI</t>
  </si>
  <si>
    <t>PREÇO S/ BDI</t>
  </si>
  <si>
    <t>BDI 1</t>
  </si>
  <si>
    <t>TIPO DE OBRA</t>
  </si>
  <si>
    <t>Itens</t>
  </si>
  <si>
    <t>Siglas</t>
  </si>
  <si>
    <t>% Adotado</t>
  </si>
  <si>
    <t>Situação</t>
  </si>
  <si>
    <t>1º Quartil</t>
  </si>
  <si>
    <t>Médio</t>
  </si>
  <si>
    <t>3º Quartil</t>
  </si>
  <si>
    <t>-</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</si>
  <si>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</si>
  <si>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</si>
  <si>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</si>
  <si>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</si>
  <si>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</si>
  <si>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</si>
  <si>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</si>
  <si>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</si>
  <si>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BDI COM desoneração</t>
  </si>
  <si>
    <t>BDI DES</t>
  </si>
  <si>
    <t>Os valores de BDI foram calculados com o emprego da fórmula:</t>
  </si>
  <si>
    <t>BDI =</t>
  </si>
  <si>
    <t xml:space="preserve"> - 1</t>
  </si>
  <si>
    <t>(1-CP-ISS-CRPB)</t>
  </si>
  <si>
    <t>Secretaria Municipal de Obras e Urbanismo</t>
  </si>
  <si>
    <t>Notas:</t>
  </si>
  <si>
    <t>2- Os itens que possuem códigos genéricos, foram considerados preços de mercado</t>
  </si>
  <si>
    <t>4- Em caso de divergencia de informação entre o projeto e a planilha de orçamento, prevalecerão as especificações do projeto.</t>
  </si>
  <si>
    <t>5- Ficará por conta do contratado os projetos complementares necessários para execução da obra</t>
  </si>
  <si>
    <t>M</t>
  </si>
  <si>
    <t>SERVIÇOS INICIAIS</t>
  </si>
  <si>
    <t>SERVIÇOS PRELIMINARES</t>
  </si>
  <si>
    <t>02.0</t>
  </si>
  <si>
    <t>02.1</t>
  </si>
  <si>
    <t>MEMÓRIA DE CÁLCULO</t>
  </si>
  <si>
    <t>03.0</t>
  </si>
  <si>
    <t>03.1</t>
  </si>
  <si>
    <t>03.2</t>
  </si>
  <si>
    <t>03.3</t>
  </si>
  <si>
    <t>03.4</t>
  </si>
  <si>
    <t>03.6</t>
  </si>
  <si>
    <t>02.020.0001-A</t>
  </si>
  <si>
    <t>PLACA DE IDENTIFICACAO DE OBRA PUBLICA,INCLUSIVE PINTURA E SUPORTES DE MADEIRA.FORNECIMENTO E COLOCACAO</t>
  </si>
  <si>
    <t>BDI     28,82%</t>
  </si>
  <si>
    <t>03.5</t>
  </si>
  <si>
    <t>04.0</t>
  </si>
  <si>
    <t>04.1</t>
  </si>
  <si>
    <r>
      <t xml:space="preserve">6- Os preços contidos nesta planilha estão com BDI de </t>
    </r>
    <r>
      <rPr>
        <b/>
        <sz val="10"/>
        <rFont val="Arial"/>
        <family val="2"/>
      </rPr>
      <t>28,82%</t>
    </r>
  </si>
  <si>
    <t>Prazo: 60  DIAS</t>
  </si>
  <si>
    <t>02.020.0002-A</t>
  </si>
  <si>
    <t>PLACA DE IDENTIFICACAO DE OBRA PUBLICA,TIPO BANNER/PLOTTER,CONSTITUIDA POR LONA E IMPRESSAO DIGITAL,INCLUSIVE SUPORTES DE MADEIRA.FORNECIMENTO E COLOCACAO</t>
  </si>
  <si>
    <t>UN</t>
  </si>
  <si>
    <t>03.7</t>
  </si>
  <si>
    <t>03.8</t>
  </si>
  <si>
    <t>03.9</t>
  </si>
  <si>
    <t>BANHEIRO</t>
  </si>
  <si>
    <t>PINTURA</t>
  </si>
  <si>
    <r>
      <t>3- Fórmulas na coluna Preço Total, para a linha 10 por, exemplo:</t>
    </r>
    <r>
      <rPr>
        <b/>
        <sz val="10"/>
        <rFont val="Arial"/>
        <family val="2"/>
      </rPr>
      <t xml:space="preserve"> = arred(soma(E10*H10);2)</t>
    </r>
    <r>
      <rPr>
        <sz val="10"/>
        <rFont val="Arial"/>
        <family val="2"/>
      </rPr>
      <t xml:space="preserve"> é o modo como são definidos os centavos, método a ser aplicado pelo Licitante em sua planilha.</t>
    </r>
  </si>
  <si>
    <t>05.001.0147-A</t>
  </si>
  <si>
    <t>REVESTIMENTO E ESQUADRIA</t>
  </si>
  <si>
    <t>02.2</t>
  </si>
  <si>
    <t>Reforma Quadra</t>
  </si>
  <si>
    <t>05.0</t>
  </si>
  <si>
    <t>ELÉTRICA</t>
  </si>
  <si>
    <t>05.1</t>
  </si>
  <si>
    <t>05.2</t>
  </si>
  <si>
    <t>05.3</t>
  </si>
  <si>
    <t>05.4</t>
  </si>
  <si>
    <t>18.027.0476-A</t>
  </si>
  <si>
    <t>05.5</t>
  </si>
  <si>
    <t>05.6</t>
  </si>
  <si>
    <t>05.7</t>
  </si>
  <si>
    <t>05.8</t>
  </si>
  <si>
    <t>05.9</t>
  </si>
  <si>
    <t>05.10</t>
  </si>
  <si>
    <t>13.001.0030-B</t>
  </si>
  <si>
    <t>05.11</t>
  </si>
  <si>
    <t>05.12</t>
  </si>
  <si>
    <t>05.13</t>
  </si>
  <si>
    <t>15.007.0600-A</t>
  </si>
  <si>
    <t>05.14</t>
  </si>
  <si>
    <t>05.15</t>
  </si>
  <si>
    <t>05.16</t>
  </si>
  <si>
    <t>05.17</t>
  </si>
  <si>
    <t>05.18</t>
  </si>
  <si>
    <t>05.19</t>
  </si>
  <si>
    <t>05.20</t>
  </si>
  <si>
    <t>05.21</t>
  </si>
  <si>
    <t>15.007.0410-A</t>
  </si>
  <si>
    <t>15.008.0095-A</t>
  </si>
  <si>
    <t>CABO DE COBRE FLEXIVEL COM ISOLAMENTO TERMOPLASTICO,COMPREENDENDO:PREPARO,CORTE E ENFIACAO EM ELETRODUTOS,NA BITOLA DE 6MM2, 450/750V.FORNECIMENTO E COLOCACAO</t>
  </si>
  <si>
    <t>15.019.0050-A</t>
  </si>
  <si>
    <t>TOMADA ELETRICA 2P+T, 10A/250V, PADRAO BRASILEIRO, DE EMBUTIR, COM PLACA 4"X2". FORNECIMENTO E COLOCACAO.</t>
  </si>
  <si>
    <t>Orç 050/22</t>
  </si>
  <si>
    <t>Data: 03/05/22</t>
  </si>
  <si>
    <t>Local: Rodoviária de Piraí -1º Distrito - PIRAÍ - RJ</t>
  </si>
  <si>
    <t>OBRA: Reforma da Sala p/ funcionamento do Tarifa Legal</t>
  </si>
  <si>
    <r>
      <t xml:space="preserve">1- Este orçamento foi baseado no sistema de custos unitários da </t>
    </r>
    <r>
      <rPr>
        <b/>
        <sz val="10"/>
        <rFont val="Arial"/>
        <family val="2"/>
      </rPr>
      <t>EMOP</t>
    </r>
    <r>
      <rPr>
        <sz val="10"/>
        <rFont val="Arial"/>
        <family val="2"/>
      </rPr>
      <t xml:space="preserve">-RJ, 13ª edição  Preços referentes a </t>
    </r>
    <r>
      <rPr>
        <b/>
        <sz val="10"/>
        <rFont val="Arial"/>
        <family val="2"/>
      </rPr>
      <t>Março 2022</t>
    </r>
  </si>
  <si>
    <t>17.018.0253-A</t>
  </si>
  <si>
    <t>PINTURA COM TINTA LATEX SEMIBRILHANTE OU FOSCA, CLASSIFICACAO PREMIUM OU STANDARD, CONFORME ABNT NBR 15079, PARA INTERIOR OU EXTERIOR, SISTEMA TINTOMETRICO, INCLUSIVE LIXAMENTO, UMA DEMAO DE SELADOR ACRILICO, UMA DEMAO DE MASSA ACRILICA E DUAS DEMAOS DE ACABAMENTO</t>
  </si>
  <si>
    <t>PAREDE</t>
  </si>
  <si>
    <t>PAREDE DRYWALL</t>
  </si>
  <si>
    <t>FORRO GESSO</t>
  </si>
  <si>
    <t>13.196.0030-A</t>
  </si>
  <si>
    <t>FORRO REMOVIVEL COMPOSTO GESSO ACARTONADO, TIPO STANDARD A SER APLICADO NO SISTEMA DRYWALL, C/PLACA BORDA QUADRADA 625X1250MM, ESP. 6,5,9,5 OU 12,5MM, ESTROR. FORN. E COLOC</t>
  </si>
  <si>
    <t>SALA</t>
  </si>
  <si>
    <t>ARRANCAMENTO DE PORTA DE FERRO DE ENROLAR</t>
  </si>
  <si>
    <t>12.016.0010-A</t>
  </si>
  <si>
    <t>PAREDE DRYWALL, C/ESP. 95MM, ESTRUT. C/MONTANTES SIMPLES AUTOPORTANTES 70MM, FIX. A GUIAS HORIZONTAIS 70MM, AMBOS ACO GALV. ESP. 0,5MM, C/DUAS CHAPAS GESSO ACARTONADO STANDARD, C/ADICAO DE LAMINERAL, ESP. 12,5MM, LARG. 1200MM, FIX. MONTANT. POR MEIO DE PARAFUSOS, C/TRATAMENTO JUNTAS C/MASSA E FITA P/UNIF. SUPERF. DAS CHAPAS DE GESSO ACARTONADO, APLIC. AREAS SECAS. FORN. E COLOCACAO</t>
  </si>
  <si>
    <t>13.331.0015-A</t>
  </si>
  <si>
    <t>REVESTIMENTO DE PISO CERAMICO EM PORCELANATO TECNICO NATURAL, ACABAMENTO DA BORDA RETIFICADO, PARA USO EM AREAS COMERCIAIS COM ACESSO PARA RUA, NO FORMATO (60X60)CM, ASSENTES EM SUPERFICIE EM OSSO COM ARGAMASSA DE CIMENTO E COLA (ARGAMASSA COLANTE)E REJUNTAMENTO PRONTO</t>
  </si>
  <si>
    <t>05.001.0163-A</t>
  </si>
  <si>
    <t>RETIRADA CUIDADOSA DE AZULEJOS OU LADRILHOS CERAMICOS E RESPECTIVA ARGAMASSA DE ASSENTAMENTO, SEM REAPROVEITAMENTO DO MATERIAL RETIRADO</t>
  </si>
  <si>
    <t>RETIRADO DO PROJETO</t>
  </si>
  <si>
    <t>EMBOCO COM ARGAMASSA DE CIMENTO E AREIA,NO TRACO 1:4 COM 1,5CM DE ESPESSURA,INCLUSIVE CHAPISCO DE CIMENTO E AREIA,NO TRACO 1:3</t>
  </si>
  <si>
    <t>14.004.0120-A</t>
  </si>
  <si>
    <t>VIDRO TEMPERADO INCOLOR, 10MM DE ESPESSURA, PARA PORTAS OU PAINEIS FIXOS, EXCLUSIVE FERRAGENS. FORNECIMENTO E COLOCACAO</t>
  </si>
  <si>
    <t>14.007.0195-A</t>
  </si>
  <si>
    <t>FERRAGENS PARA PAINEIS FIXOS DE VIDRO TEMPERADO DE 10MM (CONJUNTO COMPLETO), CONSTANDO DE FORNECIMENTO SEM COLOCACAO (ESTA INCLUIDA NO FORNECIMENTO E COLOCACAO DO VIDRO)</t>
  </si>
  <si>
    <t>15.020.0178-A</t>
  </si>
  <si>
    <t>LAMPADA LED, DICROICA MR16 5W/12V. FORNECIMENTO E COLOCACAO</t>
  </si>
  <si>
    <t>18.027.0434-A</t>
  </si>
  <si>
    <t>LUMINARIA TIPO SPOT,DIRECIONAL,EXCLUSIVE LAMPADA.FORNECIMENTO E COLOCACAO</t>
  </si>
  <si>
    <t>PAINEL FIXO</t>
  </si>
  <si>
    <t>PORTA CORRER</t>
  </si>
  <si>
    <t>14.007.0185-A</t>
  </si>
  <si>
    <t xml:space="preserve">FERRAGENS P/PORTAS (CONJUNTO COMPLETO) DE 2 FOLHAS C/BANDEIRA E 2 PAINES FIXOS LATERAIS DE VIDRO TEMPERADO DE 10MM, CONST. DE FORNECIMENTO SEM COLOCACAO (ESTA INCLUIDA NO FORNECIMENTO E COLOCACAO DO VIDRO)HIDRAULICA DE </t>
  </si>
  <si>
    <t>13.348.0035-A</t>
  </si>
  <si>
    <t>RODAPE DE GRANITO CINZA ANDORINHA, COM 10 CM DE ALTURA E 2 CM DE ESPESSURA, ASSENTE EM PAREDE EM OSSO, COM ARGAMASSA DE CIMENTO, AREIA E SAIBRO NO TRACO 1:2:2 E NATA DE CIMENTO SOBRE CHAPISCO DE CIMENTO E AREIA, NO TRACO 1:3 (INCLUSIVE ESTE) E REJUNTAMENTO PRONTO</t>
  </si>
  <si>
    <t>RODAPE DE GRANITO CINZA ANDORINHA, COM 10 CM DE ALTURA E 2 CM DE ESPESSURA, ASSENTE EM PAREDE EM OSSO, COM ARGAMASSA DE CIMENTO, AREIA E SAIBRO NO TRACO 1:2:2 E NATA DE CIMENTO SOBRE CHAPISCO DE CIMENTO E AREIA, NO TRACO 1:3 (INCLUSIVE ESTE) E REJUNTAMENTO PRONTO (EXTERNO)</t>
  </si>
  <si>
    <t>13.331.0050-A</t>
  </si>
  <si>
    <t>RODAPE COM CERAMICA EM PORCELANATO TECNICO NATURAL, COM 7,5 A 10CM DE ALTURA, ASSENTES CONFORME ITEM 13.025.0016</t>
  </si>
  <si>
    <t>18.027.0430-A</t>
  </si>
  <si>
    <t>LUMINARIA DE EMBUTIR, FIXADA EM GESSO, PARA LAMPADA LED DE 25W (INCLUSIVE LAMPADA). FORNECIMENTO E COLOCACAO</t>
  </si>
  <si>
    <t>15.015.0020-A</t>
  </si>
  <si>
    <t>INSTALACAO DE PONTO DE LUZ, EMBUTIDO NA LAJE, EQUIVALENTE A 2 VARAS DE ELETRODUTO DE PVC RIGIDO DE 3/4", 12,00M DE FIO 2,5MM2, CAIXAS, CONEXOES, LUVAS, CURVA E INTERRUPTOR DE EMBUTIR COM PLACA FOSFORESCENTE, INCLUSIVE ABERTURA E FECHAMENTO DE RASGO EM ALVENARIA</t>
  </si>
  <si>
    <t>15.018.0180-A</t>
  </si>
  <si>
    <t>INSTALACAO DE PONTO PARA LUMINARIA FLUORESCENTE PENDENTE EM CANALETA (38X38X6000)MM (EXCLUSIVE LUMINARIA) INCLUSIVE TOMADA E 1,00M DE CABO PP 1,50MM2</t>
  </si>
  <si>
    <t>LUMINARIA PENDENTE, TIPO CALHA, CHANFRADA OU PRISMATICA, COMPLETA, COM LAMPADA LED TUBULAR DE 2 X 18W. FORNECIMENTO E COLOCACAO</t>
  </si>
  <si>
    <t>15.005.0255-A</t>
  </si>
  <si>
    <t>TUBULACAO EM COBRE PARA INTERLIGACAO DE SPLIT SYSTEM AO CONDENSADOR/EVAPORADOR, INCLUSIVE ISOLAMENTO TERMICO, ALIMENTACAO ELETRICA, CONEXOES E FIXACAO, PARA APARELHOS ATE 48000 BTU'S. FORNECIMENTO E INSTALACAO</t>
  </si>
  <si>
    <t>15.015.0250-A</t>
  </si>
  <si>
    <t>INSTALACAO DE PONTO DE TOMADA, EMBUTIDO NA ALVENARIA, EQUIVALENTE A 2 VARAS DE ELETRODUTO DE PVC RIGIDO DE 3/4", 18,00M DE FIO 2,5MM2, CAIXAS, CONEXOES E TOMADA DE EMBUTIR, 2P+T, 10A, PADRAO BRASILEIRO, COM PLACA FOSFORESCENTE, INCLUSIVE ABERTURA E FECHAMENTO DE RASGO EM ALVENARIA</t>
  </si>
  <si>
    <t>INSTALACAO DE PONTO DE TOMADA, EMBUTIDO NA ALVENARIA, EQUIVALENTE A 2 VARAS DE ELETRODUTO DE PVC RIGIDO DE 3/4", 18,00M DE FIO 2,5MM2, CAIXAS, CONEXOES E TOMADA DE EMBUTIR, 2P+T, 10A, PADRAO BRASILEIRO, COM PLACA FOSFORESCENTE, INCLUSIVE ABERTURA E FECHAMENTO DE RASGO EM ALVENARIA (220V)</t>
  </si>
  <si>
    <t>15.015.0203-A</t>
  </si>
  <si>
    <t>INSTALACAO DE PONTO DE TELEFONE E LOGICA,COMPREENDENDO:2 VAR"AS DE ELETRODUTO DE 3/4"",CONEXOES E CAIXAS,EXCLUSIVE CABOS O"U FIOS</t>
  </si>
  <si>
    <t>15.005.0201-A</t>
  </si>
  <si>
    <t>INSTALACAO E ASSENTAMENTO DE AR CONDICIONADO TIPO SPLIT DE 12000 BTU'S, COM 1 CONDENSADOR E 1 EVAPORADOR, (VIDE FORNECIMENTO DO APARELHO NA FAMILIA 18.0030) INCLUSIVE ACESSORIOS DE FIXACAO, EXCLUSIVE ALIMENTACAO ELETRICA E INTERLIGACAO AO CONDENSAOR/EVAPORADOR (VIDE ITEM 15.005.0255)</t>
  </si>
  <si>
    <t>INSTALACAO DE PONTO DE TELEFONE E LOGICA, COMPREENDENDO: 2 VARAS DE ELETRODUTO DE 3/4", CONEXOES E CAIXAS, EXCLUSIVE CABOS OU FIOS</t>
  </si>
  <si>
    <t>TOMADA ELETRICA 2P+T,10A/250V,PADRAO BRASILEIRO,DE EMBUTIR,C"OM PLACA 4""X2"".FORNECIMENTO E COLOCACAO."</t>
  </si>
  <si>
    <t>15.007.0570-A</t>
  </si>
  <si>
    <t>15.007.0575-A</t>
  </si>
  <si>
    <t>DISJUNTOR TERMOMAGNETICO, MONOPOLAR,DE 20A, 3KA, MODELO DIN ,TIPO C .FORNECIMENTO E COLOCACAO</t>
  </si>
  <si>
    <t>DISJUNTOR TERMOMAGNETICO, BIPOLAR, DE 20A, 3KA, MODELO DIN, TIPO C. FORNECIMENTO E COLOCACAO</t>
  </si>
  <si>
    <t>DISJUNTOR TERMOMAGNETICO, TRIPOLAR, DE 30A, 3KA, MODELO DIN, TIPO C. FORNECIMENTO E COLOCACAO</t>
  </si>
  <si>
    <t>QUADRO DE DISTRIBUICAO DE ENERGIA PARA DISJUNTORES TERMO-MAGNETICOS UNIPOLARES, DE SOBREPOR, COM PORTA E BARRAMENTOS DE FASE, NEUTRO E TERRA, PARA INSTALAACAO DE ATE 12 DISJUNTORES SEM DISPOSITIVO PARA CHAVE GERAL. FORNECIMENTO E COLOCACAO</t>
  </si>
  <si>
    <t>15.018.0509-A</t>
  </si>
  <si>
    <t>ELETROCALHA PERFURADA, COM TAMPA, TIPO "U", 100X100MM, TRATAMENTO SUPERFICIAL PRE-ZINCADO A QUENTE, INCLUSIVE CONEXOES, ACESSORIOS E FIXACAO SUPERIOR. FORNECIMENTO E COLOCACAO</t>
  </si>
  <si>
    <t>KANAFLEX 1 1/4". FORNECIMENTO E COLOCAÇAO</t>
  </si>
  <si>
    <t>15.019.0095-A</t>
  </si>
  <si>
    <t>TOMADA TIPO RJ45,DE EMBUTIR,COMPLETA,PARA LOGICA.FORNECIMENTO E COLOCACAO</t>
  </si>
  <si>
    <t>CABO DE REDE CAT 6 FORNECIMENTO E COLOCAÇAO</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</si>
</sst>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quot;Sim&quot;;&quot;Sim&quot;;&quot;Não&quot;"/>
    <numFmt numFmtId="176" formatCode="&quot;Verdadeiro&quot;;&quot;Verdadeiro&quot;;&quot;Falso&quot;"/>
    <numFmt numFmtId="177" formatCode="&quot;Ativar&quot;;&quot;Ativar&quot;;&quot;Desativar&quot;"/>
    <numFmt numFmtId="178" formatCode="#,##0.0"/>
    <numFmt numFmtId="179" formatCode="#,##0.000"/>
    <numFmt numFmtId="180" formatCode="&quot;Ativado&quot;;&quot;Ativado&quot;;&quot;Desativado&quot;"/>
    <numFmt numFmtId="181" formatCode="[$€-2]\ #,##0.00_);[Red]\([$€-2]\ #,##0.00\)"/>
    <numFmt numFmtId="182" formatCode="_(&quot;R$ &quot;* #,##0.00_);_(&quot;R$ &quot;* \(#,##0.00\);_(&quot;R$ &quot;* \-??_);_(@_)"/>
    <numFmt numFmtId="183" formatCode="#,##0.0000"/>
  </numFmts>
  <fonts count="33">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sz val="10"/>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sz val="8"/>
      <name val="Arial"/>
      <family val="2"/>
    </font>
    <font>
      <sz val="10"/>
      <color indexed="10"/>
      <name val="Arial"/>
      <family val="2"/>
    </font>
    <font>
      <b/>
      <sz val="8"/>
      <name val="Arial"/>
      <family val="2"/>
    </font>
    <font>
      <b/>
      <sz val="11"/>
      <name val="Arial"/>
      <family val="2"/>
    </font>
    <font>
      <sz val="11"/>
      <name val="Arial"/>
      <family val="2"/>
    </font>
    <font>
      <b/>
      <sz val="12"/>
      <color indexed="10"/>
      <name val="Arial"/>
      <family val="2"/>
    </font>
    <font>
      <i/>
      <sz val="12"/>
      <name val="Calibri"/>
      <family val="2"/>
    </font>
    <font>
      <i/>
      <u val="single"/>
      <sz val="12"/>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31"/>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bottom/>
    </border>
    <border>
      <left>
        <color indexed="63"/>
      </left>
      <right style="thin">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bottom/>
    </border>
    <border>
      <left style="thin">
        <color indexed="8"/>
      </left>
      <right style="thin"/>
      <top/>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ill="0" applyBorder="0" applyAlignment="0" applyProtection="0"/>
    <xf numFmtId="0" fontId="15" fillId="22" borderId="0" applyNumberFormat="0" applyBorder="0" applyAlignment="0" applyProtection="0"/>
    <xf numFmtId="0" fontId="0" fillId="0" borderId="0">
      <alignment/>
      <protection/>
    </xf>
    <xf numFmtId="0" fontId="24" fillId="0" borderId="0">
      <alignment/>
      <protection/>
    </xf>
    <xf numFmtId="0" fontId="5" fillId="0" borderId="0">
      <alignment/>
      <protection/>
    </xf>
    <xf numFmtId="4"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16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71" fontId="0" fillId="0" borderId="0" applyFont="0" applyFill="0" applyBorder="0" applyAlignment="0" applyProtection="0"/>
  </cellStyleXfs>
  <cellXfs count="255">
    <xf numFmtId="0" fontId="0" fillId="0" borderId="0" xfId="0" applyAlignment="1">
      <alignment/>
    </xf>
    <xf numFmtId="0" fontId="0" fillId="0" borderId="0" xfId="0" applyBorder="1" applyAlignment="1">
      <alignment/>
    </xf>
    <xf numFmtId="0" fontId="1" fillId="16" borderId="0" xfId="0" applyFont="1" applyFill="1" applyBorder="1" applyAlignment="1">
      <alignment/>
    </xf>
    <xf numFmtId="0" fontId="0" fillId="16" borderId="0" xfId="0" applyFill="1" applyBorder="1" applyAlignment="1">
      <alignment/>
    </xf>
    <xf numFmtId="0" fontId="0" fillId="0" borderId="10" xfId="0" applyBorder="1" applyAlignment="1">
      <alignment/>
    </xf>
    <xf numFmtId="0" fontId="0" fillId="0" borderId="11" xfId="0" applyBorder="1" applyAlignment="1">
      <alignment/>
    </xf>
    <xf numFmtId="0" fontId="0" fillId="16" borderId="11" xfId="0" applyFill="1" applyBorder="1" applyAlignment="1">
      <alignment/>
    </xf>
    <xf numFmtId="0" fontId="1" fillId="16" borderId="10" xfId="0" applyFont="1" applyFill="1" applyBorder="1" applyAlignment="1">
      <alignment/>
    </xf>
    <xf numFmtId="0" fontId="0" fillId="16" borderId="12" xfId="0" applyFill="1" applyBorder="1" applyAlignment="1">
      <alignment/>
    </xf>
    <xf numFmtId="0" fontId="0" fillId="16" borderId="13" xfId="0" applyFill="1" applyBorder="1" applyAlignment="1">
      <alignment/>
    </xf>
    <xf numFmtId="0" fontId="1" fillId="16" borderId="13" xfId="0" applyFont="1" applyFill="1" applyBorder="1" applyAlignment="1">
      <alignment/>
    </xf>
    <xf numFmtId="0" fontId="0" fillId="16" borderId="14" xfId="0"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0" fillId="16" borderId="16" xfId="0" applyFill="1" applyBorder="1" applyAlignment="1">
      <alignment/>
    </xf>
    <xf numFmtId="0" fontId="0" fillId="16" borderId="17" xfId="0" applyFill="1" applyBorder="1" applyAlignment="1">
      <alignment/>
    </xf>
    <xf numFmtId="0" fontId="1" fillId="0" borderId="18" xfId="0" applyFont="1" applyBorder="1" applyAlignment="1">
      <alignment horizontal="center"/>
    </xf>
    <xf numFmtId="0" fontId="0" fillId="0" borderId="18" xfId="0" applyBorder="1" applyAlignment="1">
      <alignment/>
    </xf>
    <xf numFmtId="0" fontId="1" fillId="0" borderId="19" xfId="0" applyFont="1" applyBorder="1" applyAlignment="1">
      <alignment horizontal="center" vertical="center" wrapText="1"/>
    </xf>
    <xf numFmtId="4" fontId="0" fillId="0" borderId="18" xfId="0" applyNumberFormat="1" applyBorder="1" applyAlignment="1">
      <alignment horizontal="center" vertical="top"/>
    </xf>
    <xf numFmtId="4" fontId="0" fillId="0" borderId="18" xfId="0" applyNumberFormat="1" applyBorder="1" applyAlignment="1">
      <alignment/>
    </xf>
    <xf numFmtId="0" fontId="6" fillId="16" borderId="13" xfId="0" applyFont="1" applyFill="1" applyBorder="1" applyAlignment="1">
      <alignment horizontal="center"/>
    </xf>
    <xf numFmtId="4" fontId="1" fillId="0" borderId="18" xfId="0" applyNumberFormat="1" applyFont="1" applyBorder="1" applyAlignment="1">
      <alignment/>
    </xf>
    <xf numFmtId="10" fontId="0" fillId="0" borderId="18" xfId="0" applyNumberFormat="1" applyBorder="1" applyAlignment="1">
      <alignment horizontal="center"/>
    </xf>
    <xf numFmtId="4" fontId="0" fillId="0" borderId="18" xfId="0" applyNumberFormat="1" applyBorder="1" applyAlignment="1">
      <alignment horizontal="center"/>
    </xf>
    <xf numFmtId="4" fontId="0" fillId="0" borderId="0" xfId="0" applyNumberFormat="1" applyAlignment="1">
      <alignment/>
    </xf>
    <xf numFmtId="4" fontId="1" fillId="16" borderId="0" xfId="54" applyFont="1" applyFill="1" applyBorder="1" applyAlignment="1">
      <alignment horizontal="justify" vertical="top" wrapText="1"/>
      <protection/>
    </xf>
    <xf numFmtId="0" fontId="24" fillId="0" borderId="10" xfId="0" applyFont="1" applyBorder="1" applyAlignment="1">
      <alignment horizontal="center" vertical="top" wrapText="1"/>
    </xf>
    <xf numFmtId="4" fontId="1" fillId="16" borderId="11" xfId="54" applyFont="1" applyFill="1" applyBorder="1" applyAlignment="1">
      <alignment horizontal="justify" vertical="top" wrapText="1"/>
      <protection/>
    </xf>
    <xf numFmtId="0" fontId="2" fillId="16" borderId="20" xfId="0" applyFont="1" applyFill="1" applyBorder="1" applyAlignment="1">
      <alignment horizontal="center" vertical="center" wrapText="1"/>
    </xf>
    <xf numFmtId="0" fontId="25" fillId="0" borderId="0" xfId="0" applyFont="1" applyAlignment="1">
      <alignment/>
    </xf>
    <xf numFmtId="0" fontId="24" fillId="0" borderId="21" xfId="0" applyFont="1" applyBorder="1" applyAlignment="1">
      <alignment horizontal="center" vertical="top" wrapText="1"/>
    </xf>
    <xf numFmtId="0" fontId="24" fillId="0" borderId="0" xfId="0" applyFont="1" applyBorder="1" applyAlignment="1">
      <alignment vertical="top" wrapText="1"/>
    </xf>
    <xf numFmtId="0" fontId="0" fillId="0" borderId="21" xfId="0" applyFont="1" applyBorder="1" applyAlignment="1">
      <alignment horizontal="center" vertical="top"/>
    </xf>
    <xf numFmtId="4" fontId="0" fillId="0" borderId="21" xfId="0" applyNumberFormat="1" applyFont="1" applyBorder="1" applyAlignment="1">
      <alignment vertical="top"/>
    </xf>
    <xf numFmtId="4" fontId="0" fillId="0" borderId="0" xfId="0" applyNumberFormat="1" applyFont="1" applyBorder="1" applyAlignment="1">
      <alignment horizontal="center" vertical="top"/>
    </xf>
    <xf numFmtId="4" fontId="0" fillId="0" borderId="11" xfId="0" applyNumberFormat="1" applyFont="1" applyBorder="1" applyAlignment="1">
      <alignment vertical="top"/>
    </xf>
    <xf numFmtId="0" fontId="0" fillId="0" borderId="21" xfId="0" applyFont="1" applyBorder="1" applyAlignment="1">
      <alignment horizontal="center" vertical="top" wrapText="1"/>
    </xf>
    <xf numFmtId="0" fontId="1" fillId="0" borderId="0" xfId="0" applyFont="1" applyBorder="1" applyAlignment="1">
      <alignment vertical="top" wrapText="1"/>
    </xf>
    <xf numFmtId="4" fontId="1" fillId="0" borderId="11" xfId="0" applyNumberFormat="1" applyFont="1" applyBorder="1" applyAlignment="1">
      <alignment vertical="top"/>
    </xf>
    <xf numFmtId="0" fontId="1" fillId="0" borderId="21" xfId="0" applyFont="1" applyBorder="1" applyAlignment="1">
      <alignment horizontal="center" vertical="top" wrapText="1"/>
    </xf>
    <xf numFmtId="4" fontId="0" fillId="0" borderId="11" xfId="0" applyNumberFormat="1" applyBorder="1" applyAlignment="1">
      <alignment horizontal="right" vertical="top" wrapText="1"/>
    </xf>
    <xf numFmtId="0" fontId="0" fillId="16" borderId="10" xfId="0" applyFill="1" applyBorder="1" applyAlignment="1">
      <alignment horizontal="center" vertical="top" wrapText="1"/>
    </xf>
    <xf numFmtId="0" fontId="1" fillId="16" borderId="21" xfId="0" applyFont="1" applyFill="1" applyBorder="1" applyAlignment="1">
      <alignment horizontal="center" vertical="top" wrapText="1"/>
    </xf>
    <xf numFmtId="4" fontId="1" fillId="16" borderId="21" xfId="0" applyNumberFormat="1" applyFont="1" applyFill="1" applyBorder="1" applyAlignment="1">
      <alignment horizontal="center" vertical="top" wrapText="1"/>
    </xf>
    <xf numFmtId="4" fontId="0" fillId="16" borderId="0" xfId="0" applyNumberFormat="1" applyFont="1" applyFill="1" applyBorder="1" applyAlignment="1">
      <alignment horizontal="center" vertical="top" wrapText="1"/>
    </xf>
    <xf numFmtId="4" fontId="0" fillId="16" borderId="21" xfId="0" applyNumberFormat="1" applyFont="1" applyFill="1" applyBorder="1" applyAlignment="1">
      <alignment vertical="top" wrapText="1"/>
    </xf>
    <xf numFmtId="0" fontId="1" fillId="16" borderId="0" xfId="0" applyFont="1" applyFill="1" applyBorder="1" applyAlignment="1">
      <alignment horizontal="center" vertical="top" wrapText="1"/>
    </xf>
    <xf numFmtId="4" fontId="0" fillId="0" borderId="11" xfId="0" applyNumberFormat="1" applyFont="1" applyBorder="1" applyAlignment="1">
      <alignment vertical="top" wrapText="1"/>
    </xf>
    <xf numFmtId="4" fontId="1" fillId="16" borderId="0" xfId="54" applyFont="1" applyFill="1" applyBorder="1" applyAlignment="1">
      <alignment horizontal="left" vertical="top"/>
      <protection/>
    </xf>
    <xf numFmtId="0" fontId="25" fillId="0" borderId="10" xfId="0" applyFont="1" applyBorder="1" applyAlignment="1">
      <alignment horizontal="center" vertical="top" wrapText="1"/>
    </xf>
    <xf numFmtId="0" fontId="25" fillId="0" borderId="21" xfId="0" applyFont="1" applyBorder="1" applyAlignment="1">
      <alignment horizontal="center" vertical="top" wrapText="1"/>
    </xf>
    <xf numFmtId="0" fontId="25" fillId="0" borderId="0" xfId="0" applyFont="1" applyBorder="1" applyAlignment="1">
      <alignment vertical="top" wrapText="1"/>
    </xf>
    <xf numFmtId="0" fontId="25" fillId="0" borderId="21" xfId="0" applyFont="1" applyBorder="1" applyAlignment="1">
      <alignment horizontal="center" vertical="top"/>
    </xf>
    <xf numFmtId="4" fontId="25" fillId="0" borderId="0" xfId="0" applyNumberFormat="1" applyFont="1" applyBorder="1" applyAlignment="1">
      <alignment horizontal="center" vertical="top"/>
    </xf>
    <xf numFmtId="4" fontId="25" fillId="0" borderId="11" xfId="0" applyNumberFormat="1" applyFont="1" applyBorder="1" applyAlignment="1">
      <alignment vertical="top"/>
    </xf>
    <xf numFmtId="0" fontId="27" fillId="16" borderId="20" xfId="0" applyFont="1" applyFill="1" applyBorder="1" applyAlignment="1">
      <alignment horizontal="center" vertical="center" wrapText="1"/>
    </xf>
    <xf numFmtId="4" fontId="2" fillId="0" borderId="11" xfId="0" applyNumberFormat="1" applyFont="1" applyBorder="1" applyAlignment="1">
      <alignment vertical="top"/>
    </xf>
    <xf numFmtId="4" fontId="0" fillId="16" borderId="11" xfId="0" applyNumberFormat="1" applyFont="1" applyFill="1" applyBorder="1" applyAlignment="1">
      <alignment vertical="top" wrapText="1"/>
    </xf>
    <xf numFmtId="49" fontId="24" fillId="0" borderId="10"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16" xfId="0" applyBorder="1" applyAlignment="1">
      <alignment/>
    </xf>
    <xf numFmtId="0" fontId="0" fillId="0" borderId="17"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5" xfId="0" applyFont="1" applyBorder="1" applyAlignment="1">
      <alignment horizontal="center" vertical="center" wrapText="1"/>
    </xf>
    <xf numFmtId="0" fontId="29" fillId="0" borderId="26" xfId="51" applyFont="1" applyBorder="1" applyAlignment="1" applyProtection="1">
      <alignment horizontal="center" vertical="center"/>
      <protection/>
    </xf>
    <xf numFmtId="10" fontId="29" fillId="0" borderId="26" xfId="51" applyNumberFormat="1" applyFont="1" applyFill="1" applyBorder="1" applyAlignment="1" applyProtection="1">
      <alignment horizontal="center" vertical="center"/>
      <protection/>
    </xf>
    <xf numFmtId="10" fontId="29" fillId="0" borderId="26" xfId="51" applyNumberFormat="1" applyFont="1" applyFill="1" applyBorder="1" applyAlignment="1" applyProtection="1">
      <alignment horizontal="center" vertical="center" wrapText="1"/>
      <protection/>
    </xf>
    <xf numFmtId="0" fontId="29" fillId="0" borderId="26" xfId="51" applyFont="1" applyFill="1" applyBorder="1" applyAlignment="1" applyProtection="1">
      <alignment horizontal="center" vertical="center" wrapText="1"/>
      <protection/>
    </xf>
    <xf numFmtId="0" fontId="29" fillId="24" borderId="26" xfId="51" applyFont="1" applyFill="1" applyBorder="1" applyAlignment="1" applyProtection="1">
      <alignment horizontal="center" vertical="center" wrapText="1"/>
      <protection/>
    </xf>
    <xf numFmtId="0" fontId="0" fillId="0" borderId="0" xfId="51" applyFont="1" applyBorder="1" applyAlignment="1" applyProtection="1">
      <alignment horizontal="center" vertical="top"/>
      <protection/>
    </xf>
    <xf numFmtId="10" fontId="29" fillId="0" borderId="0" xfId="51" applyNumberFormat="1" applyFont="1" applyFill="1" applyBorder="1" applyAlignment="1" applyProtection="1">
      <alignment horizontal="center" vertical="center"/>
      <protection/>
    </xf>
    <xf numFmtId="10" fontId="29" fillId="0" borderId="0" xfId="51" applyNumberFormat="1" applyFont="1" applyFill="1" applyBorder="1" applyAlignment="1" applyProtection="1">
      <alignment horizontal="center" vertical="center" wrapText="1"/>
      <protection/>
    </xf>
    <xf numFmtId="0" fontId="25" fillId="0" borderId="22" xfId="0" applyFont="1" applyBorder="1" applyAlignment="1">
      <alignment horizontal="center" vertical="top" wrapText="1"/>
    </xf>
    <xf numFmtId="0" fontId="25" fillId="0" borderId="20" xfId="0" applyFont="1" applyBorder="1" applyAlignment="1">
      <alignment horizontal="center" vertical="top" wrapText="1"/>
    </xf>
    <xf numFmtId="0" fontId="25" fillId="0" borderId="23" xfId="0" applyFont="1" applyBorder="1" applyAlignment="1">
      <alignment vertical="top" wrapText="1"/>
    </xf>
    <xf numFmtId="4" fontId="25" fillId="0" borderId="23" xfId="0" applyNumberFormat="1" applyFont="1" applyBorder="1" applyAlignment="1">
      <alignment horizontal="center" vertical="top"/>
    </xf>
    <xf numFmtId="4" fontId="25" fillId="0" borderId="20" xfId="0" applyNumberFormat="1" applyFont="1" applyBorder="1" applyAlignment="1">
      <alignment vertical="top"/>
    </xf>
    <xf numFmtId="4" fontId="25" fillId="0" borderId="24" xfId="0" applyNumberFormat="1" applyFont="1" applyBorder="1" applyAlignment="1">
      <alignment vertical="top"/>
    </xf>
    <xf numFmtId="4" fontId="2" fillId="0" borderId="24" xfId="0" applyNumberFormat="1" applyFont="1" applyBorder="1" applyAlignment="1">
      <alignment vertical="top"/>
    </xf>
    <xf numFmtId="0" fontId="0" fillId="0" borderId="10" xfId="51" applyFont="1" applyBorder="1" applyProtection="1">
      <alignment/>
      <protection/>
    </xf>
    <xf numFmtId="0" fontId="0" fillId="0" borderId="0" xfId="51" applyFont="1" applyBorder="1" applyProtection="1">
      <alignment/>
      <protection/>
    </xf>
    <xf numFmtId="0" fontId="0" fillId="0" borderId="11" xfId="51" applyFont="1" applyBorder="1" applyProtection="1">
      <alignment/>
      <protection/>
    </xf>
    <xf numFmtId="10" fontId="29" fillId="25" borderId="27" xfId="51" applyNumberFormat="1" applyFont="1" applyFill="1" applyBorder="1" applyAlignment="1" applyProtection="1">
      <alignment horizontal="center" vertical="center"/>
      <protection locked="0"/>
    </xf>
    <xf numFmtId="10" fontId="29" fillId="0" borderId="27" xfId="51" applyNumberFormat="1" applyFont="1" applyFill="1" applyBorder="1" applyAlignment="1" applyProtection="1">
      <alignment horizontal="center" vertical="center"/>
      <protection/>
    </xf>
    <xf numFmtId="10" fontId="28" fillId="24" borderId="27" xfId="51" applyNumberFormat="1" applyFont="1" applyFill="1" applyBorder="1" applyAlignment="1" applyProtection="1">
      <alignment horizontal="center" vertical="center"/>
      <protection/>
    </xf>
    <xf numFmtId="0" fontId="30" fillId="0" borderId="10" xfId="51" applyFont="1" applyBorder="1" applyAlignment="1" applyProtection="1">
      <alignment horizontal="right" vertical="center"/>
      <protection/>
    </xf>
    <xf numFmtId="0" fontId="0" fillId="0" borderId="10" xfId="51" applyFont="1" applyBorder="1" applyAlignment="1" applyProtection="1">
      <alignment horizontal="center" vertical="top"/>
      <protection/>
    </xf>
    <xf numFmtId="0" fontId="0" fillId="0" borderId="11" xfId="51" applyFont="1" applyBorder="1" applyAlignment="1" applyProtection="1">
      <alignment horizontal="center" vertical="top"/>
      <protection/>
    </xf>
    <xf numFmtId="0" fontId="0" fillId="0" borderId="15" xfId="0" applyBorder="1" applyAlignment="1">
      <alignment/>
    </xf>
    <xf numFmtId="0" fontId="1" fillId="26" borderId="21" xfId="0" applyFont="1" applyFill="1" applyBorder="1" applyAlignment="1">
      <alignment horizontal="justify" vertical="top"/>
    </xf>
    <xf numFmtId="0" fontId="0" fillId="26" borderId="21" xfId="0" applyFont="1" applyFill="1" applyBorder="1" applyAlignment="1">
      <alignment horizontal="justify" vertical="top"/>
    </xf>
    <xf numFmtId="4" fontId="1" fillId="16" borderId="0" xfId="54" applyFont="1" applyFill="1" applyBorder="1" applyAlignment="1">
      <alignment horizontal="left" vertical="top" wrapText="1"/>
      <protection/>
    </xf>
    <xf numFmtId="0" fontId="0" fillId="0" borderId="18" xfId="0" applyFont="1" applyBorder="1" applyAlignment="1">
      <alignment vertical="center" wrapText="1"/>
    </xf>
    <xf numFmtId="0" fontId="2" fillId="27" borderId="15" xfId="0" applyFont="1" applyFill="1" applyBorder="1" applyAlignment="1">
      <alignment horizontal="center" vertical="center" wrapText="1"/>
    </xf>
    <xf numFmtId="0" fontId="2" fillId="27" borderId="19" xfId="0" applyFont="1" applyFill="1" applyBorder="1" applyAlignment="1">
      <alignment horizontal="center" vertical="center" wrapText="1"/>
    </xf>
    <xf numFmtId="0" fontId="2" fillId="27" borderId="16" xfId="0" applyFont="1" applyFill="1" applyBorder="1" applyAlignment="1">
      <alignment horizontal="center" vertical="center" wrapText="1"/>
    </xf>
    <xf numFmtId="0" fontId="2" fillId="27" borderId="17" xfId="0" applyFont="1" applyFill="1" applyBorder="1" applyAlignment="1">
      <alignment horizontal="center" vertical="center" wrapText="1"/>
    </xf>
    <xf numFmtId="0" fontId="27" fillId="27" borderId="19" xfId="0" applyFont="1" applyFill="1" applyBorder="1" applyAlignment="1">
      <alignment horizontal="center" vertical="center" wrapText="1"/>
    </xf>
    <xf numFmtId="0" fontId="1" fillId="27" borderId="16" xfId="0" applyFont="1" applyFill="1" applyBorder="1" applyAlignment="1">
      <alignment horizontal="left" vertical="center" wrapText="1"/>
    </xf>
    <xf numFmtId="10" fontId="24" fillId="0" borderId="11" xfId="0" applyNumberFormat="1" applyFont="1" applyBorder="1" applyAlignment="1">
      <alignment vertical="top" wrapText="1"/>
    </xf>
    <xf numFmtId="0" fontId="24" fillId="27" borderId="21" xfId="0" applyFont="1" applyFill="1" applyBorder="1" applyAlignment="1">
      <alignment horizontal="center" vertical="top" wrapText="1"/>
    </xf>
    <xf numFmtId="0" fontId="24" fillId="27" borderId="10" xfId="0" applyFont="1" applyFill="1" applyBorder="1" applyAlignment="1">
      <alignment horizontal="center" vertical="top" wrapText="1"/>
    </xf>
    <xf numFmtId="0" fontId="24" fillId="27" borderId="0" xfId="0" applyFont="1" applyFill="1" applyBorder="1" applyAlignment="1">
      <alignment horizontal="center" vertical="top" wrapText="1"/>
    </xf>
    <xf numFmtId="0" fontId="24" fillId="27" borderId="0" xfId="0" applyFont="1" applyFill="1" applyBorder="1" applyAlignment="1">
      <alignment horizontal="left" vertical="top" wrapText="1"/>
    </xf>
    <xf numFmtId="0" fontId="1" fillId="27" borderId="0" xfId="0" applyFont="1" applyFill="1" applyBorder="1" applyAlignment="1">
      <alignment horizontal="left" vertical="top" wrapText="1"/>
    </xf>
    <xf numFmtId="0" fontId="2" fillId="27" borderId="21" xfId="0" applyFont="1" applyFill="1" applyBorder="1" applyAlignment="1">
      <alignment horizontal="center" vertical="top" wrapText="1"/>
    </xf>
    <xf numFmtId="0" fontId="1" fillId="27" borderId="21" xfId="0" applyFont="1" applyFill="1" applyBorder="1" applyAlignment="1">
      <alignment horizontal="center" vertical="top" wrapText="1"/>
    </xf>
    <xf numFmtId="0" fontId="0" fillId="0" borderId="10" xfId="0" applyBorder="1" applyAlignment="1">
      <alignment horizontal="center" vertical="top" wrapText="1"/>
    </xf>
    <xf numFmtId="4" fontId="1" fillId="0" borderId="21" xfId="0" applyNumberFormat="1" applyFont="1" applyBorder="1" applyAlignment="1">
      <alignment horizontal="center" vertical="top" wrapText="1"/>
    </xf>
    <xf numFmtId="0" fontId="27" fillId="27" borderId="15" xfId="0" applyFont="1" applyFill="1" applyBorder="1" applyAlignment="1">
      <alignment horizontal="center" vertical="center" wrapText="1"/>
    </xf>
    <xf numFmtId="0" fontId="25" fillId="27" borderId="10" xfId="0" applyFont="1" applyFill="1" applyBorder="1" applyAlignment="1">
      <alignment horizontal="center" vertical="top" wrapText="1"/>
    </xf>
    <xf numFmtId="0" fontId="25" fillId="27" borderId="21" xfId="0" applyFont="1" applyFill="1" applyBorder="1" applyAlignment="1">
      <alignment horizontal="center" vertical="top" wrapText="1"/>
    </xf>
    <xf numFmtId="0" fontId="2" fillId="27" borderId="16" xfId="0" applyFont="1" applyFill="1" applyBorder="1" applyAlignment="1">
      <alignment horizontal="left" vertical="center" wrapText="1"/>
    </xf>
    <xf numFmtId="0" fontId="25" fillId="27" borderId="0" xfId="0" applyFont="1" applyFill="1" applyBorder="1" applyAlignment="1">
      <alignment horizontal="left" vertical="top" wrapText="1"/>
    </xf>
    <xf numFmtId="4" fontId="24" fillId="27" borderId="0" xfId="0" applyNumberFormat="1" applyFont="1" applyFill="1" applyBorder="1" applyAlignment="1">
      <alignment horizontal="center" vertical="top" wrapText="1"/>
    </xf>
    <xf numFmtId="4" fontId="24" fillId="0" borderId="11" xfId="0" applyNumberFormat="1" applyFont="1" applyBorder="1" applyAlignment="1">
      <alignment vertical="top"/>
    </xf>
    <xf numFmtId="0" fontId="2" fillId="27" borderId="0" xfId="0" applyFont="1" applyFill="1" applyBorder="1" applyAlignment="1">
      <alignment horizontal="left" vertical="top" wrapText="1"/>
    </xf>
    <xf numFmtId="4" fontId="1" fillId="28" borderId="11" xfId="0" applyNumberFormat="1" applyFont="1" applyFill="1" applyBorder="1" applyAlignment="1">
      <alignment vertical="top" wrapText="1"/>
    </xf>
    <xf numFmtId="0" fontId="1" fillId="16" borderId="10" xfId="0" applyFont="1" applyFill="1" applyBorder="1" applyAlignment="1">
      <alignment horizontal="center" vertical="top" wrapText="1"/>
    </xf>
    <xf numFmtId="0" fontId="0" fillId="0" borderId="18" xfId="0" applyBorder="1" applyAlignment="1">
      <alignment vertical="center"/>
    </xf>
    <xf numFmtId="4" fontId="0" fillId="0" borderId="18" xfId="0" applyNumberFormat="1" applyBorder="1" applyAlignment="1">
      <alignment horizontal="right" vertical="center"/>
    </xf>
    <xf numFmtId="4" fontId="0" fillId="0" borderId="18" xfId="0" applyNumberFormat="1" applyBorder="1" applyAlignment="1">
      <alignment vertical="top"/>
    </xf>
    <xf numFmtId="4" fontId="24" fillId="0" borderId="16" xfId="0" applyNumberFormat="1" applyFont="1" applyBorder="1" applyAlignment="1">
      <alignment horizontal="center" vertical="top" wrapText="1"/>
    </xf>
    <xf numFmtId="4" fontId="24" fillId="0" borderId="19" xfId="0" applyNumberFormat="1" applyFont="1" applyBorder="1" applyAlignment="1">
      <alignment vertical="top" wrapText="1"/>
    </xf>
    <xf numFmtId="4" fontId="24" fillId="0" borderId="17" xfId="0" applyNumberFormat="1" applyFont="1" applyBorder="1" applyAlignment="1">
      <alignment vertical="top" wrapText="1"/>
    </xf>
    <xf numFmtId="4" fontId="24" fillId="0" borderId="0" xfId="0" applyNumberFormat="1" applyFont="1" applyBorder="1" applyAlignment="1">
      <alignment horizontal="center" vertical="top" wrapText="1"/>
    </xf>
    <xf numFmtId="4" fontId="24" fillId="0" borderId="21" xfId="0" applyNumberFormat="1" applyFont="1" applyBorder="1" applyAlignment="1">
      <alignment vertical="top" wrapText="1"/>
    </xf>
    <xf numFmtId="4" fontId="24" fillId="0" borderId="11" xfId="0" applyNumberFormat="1" applyFont="1" applyBorder="1" applyAlignment="1">
      <alignment vertical="top" wrapText="1"/>
    </xf>
    <xf numFmtId="4" fontId="24" fillId="0" borderId="21" xfId="0" applyNumberFormat="1" applyFont="1" applyBorder="1" applyAlignment="1">
      <alignment vertical="top"/>
    </xf>
    <xf numFmtId="4" fontId="2" fillId="0" borderId="17" xfId="0" applyNumberFormat="1" applyFont="1" applyBorder="1" applyAlignment="1">
      <alignment vertical="top"/>
    </xf>
    <xf numFmtId="4" fontId="25" fillId="0" borderId="28" xfId="0" applyNumberFormat="1" applyFont="1" applyBorder="1" applyAlignment="1">
      <alignment vertical="top"/>
    </xf>
    <xf numFmtId="4" fontId="25" fillId="0" borderId="29" xfId="0" applyNumberFormat="1" applyFont="1" applyBorder="1" applyAlignment="1">
      <alignment vertical="top"/>
    </xf>
    <xf numFmtId="0" fontId="25" fillId="0" borderId="0" xfId="0" applyFont="1" applyBorder="1" applyAlignment="1">
      <alignment horizontal="left" vertical="top" wrapText="1"/>
    </xf>
    <xf numFmtId="4" fontId="24" fillId="0" borderId="11" xfId="0" applyNumberFormat="1" applyFont="1" applyBorder="1" applyAlignment="1">
      <alignment horizontal="center" vertical="top"/>
    </xf>
    <xf numFmtId="4" fontId="25" fillId="0" borderId="11" xfId="0" applyNumberFormat="1" applyFont="1" applyBorder="1" applyAlignment="1">
      <alignment horizontal="center" vertical="top"/>
    </xf>
    <xf numFmtId="0" fontId="0" fillId="0" borderId="18" xfId="0" applyBorder="1" applyAlignment="1">
      <alignment horizontal="left" vertical="center"/>
    </xf>
    <xf numFmtId="4" fontId="0" fillId="0" borderId="18" xfId="0" applyNumberFormat="1" applyBorder="1" applyAlignment="1">
      <alignment vertical="center"/>
    </xf>
    <xf numFmtId="4" fontId="24" fillId="27" borderId="21" xfId="0" applyNumberFormat="1" applyFont="1" applyFill="1" applyBorder="1" applyAlignment="1">
      <alignment horizontal="center" vertical="top" wrapText="1"/>
    </xf>
    <xf numFmtId="4" fontId="25" fillId="0" borderId="21" xfId="0" applyNumberFormat="1" applyFont="1" applyBorder="1" applyAlignment="1">
      <alignment vertical="top"/>
    </xf>
    <xf numFmtId="0" fontId="0" fillId="26" borderId="0" xfId="0" applyFont="1" applyFill="1" applyBorder="1" applyAlignment="1">
      <alignment horizontal="justify" vertical="top"/>
    </xf>
    <xf numFmtId="4" fontId="0" fillId="0" borderId="0" xfId="0" applyNumberFormat="1" applyFont="1" applyBorder="1" applyAlignment="1">
      <alignment vertical="top"/>
    </xf>
    <xf numFmtId="4" fontId="0" fillId="0" borderId="21" xfId="0" applyNumberFormat="1" applyBorder="1" applyAlignment="1">
      <alignment horizontal="right" vertical="top" wrapText="1"/>
    </xf>
    <xf numFmtId="183" fontId="24" fillId="0" borderId="21" xfId="0" applyNumberFormat="1" applyFont="1" applyBorder="1" applyAlignment="1">
      <alignment vertical="top" wrapText="1"/>
    </xf>
    <xf numFmtId="179" fontId="24" fillId="0" borderId="21" xfId="0" applyNumberFormat="1" applyFont="1" applyBorder="1" applyAlignment="1">
      <alignment vertical="top" wrapText="1"/>
    </xf>
    <xf numFmtId="0" fontId="27" fillId="0" borderId="21" xfId="0" applyFont="1" applyBorder="1" applyAlignment="1">
      <alignment horizontal="center" vertical="top" wrapText="1"/>
    </xf>
    <xf numFmtId="4" fontId="27" fillId="0" borderId="21" xfId="0" applyNumberFormat="1" applyFont="1" applyBorder="1" applyAlignment="1">
      <alignment horizontal="center" vertical="top" wrapText="1"/>
    </xf>
    <xf numFmtId="4" fontId="25" fillId="0" borderId="21" xfId="0" applyNumberFormat="1" applyFont="1" applyBorder="1" applyAlignment="1">
      <alignment horizontal="center" vertical="top"/>
    </xf>
    <xf numFmtId="0" fontId="0" fillId="0" borderId="20" xfId="0" applyBorder="1" applyAlignment="1">
      <alignment/>
    </xf>
    <xf numFmtId="4" fontId="0" fillId="0" borderId="21" xfId="0" applyNumberFormat="1" applyFont="1" applyBorder="1" applyAlignment="1">
      <alignment horizontal="center" vertical="top"/>
    </xf>
    <xf numFmtId="0" fontId="0" fillId="0" borderId="21" xfId="53" applyFont="1" applyBorder="1" applyAlignment="1">
      <alignment horizontal="center" vertical="top" wrapText="1"/>
      <protection/>
    </xf>
    <xf numFmtId="4" fontId="0" fillId="0" borderId="0" xfId="53" applyNumberFormat="1" applyFont="1" applyBorder="1" applyAlignment="1">
      <alignment horizontal="center" vertical="top" wrapText="1"/>
      <protection/>
    </xf>
    <xf numFmtId="4" fontId="0" fillId="0" borderId="21" xfId="53" applyNumberFormat="1" applyFont="1" applyBorder="1" applyAlignment="1">
      <alignment vertical="top" wrapText="1"/>
      <protection/>
    </xf>
    <xf numFmtId="0" fontId="25" fillId="0" borderId="21" xfId="53" applyFont="1" applyBorder="1" applyAlignment="1">
      <alignment horizontal="center" vertical="top" wrapText="1"/>
      <protection/>
    </xf>
    <xf numFmtId="0" fontId="2" fillId="0" borderId="21" xfId="0" applyFont="1" applyBorder="1" applyAlignment="1">
      <alignment horizontal="center" vertical="top" wrapText="1"/>
    </xf>
    <xf numFmtId="0" fontId="2" fillId="0" borderId="0" xfId="0" applyFont="1" applyBorder="1" applyAlignment="1">
      <alignment vertical="top" wrapText="1"/>
    </xf>
    <xf numFmtId="4" fontId="0" fillId="0" borderId="21" xfId="0" applyNumberFormat="1" applyFont="1" applyBorder="1" applyAlignment="1">
      <alignment horizontal="center" vertical="top" wrapText="1"/>
    </xf>
    <xf numFmtId="4" fontId="25" fillId="0" borderId="21" xfId="0" applyNumberFormat="1" applyFont="1" applyBorder="1" applyAlignment="1">
      <alignment horizontal="center" vertical="top" wrapText="1"/>
    </xf>
    <xf numFmtId="0" fontId="1" fillId="27" borderId="19" xfId="0" applyFont="1" applyFill="1" applyBorder="1" applyAlignment="1">
      <alignment horizontal="center" vertical="center" wrapText="1"/>
    </xf>
    <xf numFmtId="0" fontId="1" fillId="16" borderId="30" xfId="0" applyFont="1" applyFill="1" applyBorder="1" applyAlignment="1">
      <alignment/>
    </xf>
    <xf numFmtId="0" fontId="1" fillId="16" borderId="31" xfId="0" applyFont="1" applyFill="1" applyBorder="1" applyAlignment="1">
      <alignment/>
    </xf>
    <xf numFmtId="0" fontId="0" fillId="16" borderId="31" xfId="0" applyFill="1" applyBorder="1" applyAlignment="1">
      <alignment/>
    </xf>
    <xf numFmtId="0" fontId="0" fillId="16" borderId="32" xfId="0" applyFill="1" applyBorder="1" applyAlignment="1">
      <alignment/>
    </xf>
    <xf numFmtId="0" fontId="1" fillId="16" borderId="33" xfId="0" applyFont="1" applyFill="1" applyBorder="1" applyAlignment="1">
      <alignment/>
    </xf>
    <xf numFmtId="0" fontId="0" fillId="16" borderId="34" xfId="0" applyFill="1" applyBorder="1" applyAlignment="1">
      <alignment/>
    </xf>
    <xf numFmtId="4" fontId="1" fillId="16" borderId="34" xfId="54" applyFont="1" applyFill="1" applyBorder="1" applyAlignment="1">
      <alignment horizontal="left" vertical="top"/>
      <protection/>
    </xf>
    <xf numFmtId="0" fontId="0" fillId="0" borderId="33" xfId="0" applyBorder="1" applyAlignment="1">
      <alignment/>
    </xf>
    <xf numFmtId="0" fontId="0" fillId="0" borderId="34" xfId="0" applyBorder="1" applyAlignment="1">
      <alignment/>
    </xf>
    <xf numFmtId="0" fontId="0" fillId="0" borderId="35" xfId="0" applyFont="1" applyBorder="1" applyAlignment="1">
      <alignment horizontal="center" vertical="center" wrapText="1"/>
    </xf>
    <xf numFmtId="10" fontId="0" fillId="0" borderId="36" xfId="0" applyNumberFormat="1" applyBorder="1" applyAlignment="1">
      <alignment/>
    </xf>
    <xf numFmtId="0" fontId="0" fillId="0" borderId="35" xfId="0" applyFont="1" applyBorder="1" applyAlignment="1">
      <alignment horizontal="center" vertical="center"/>
    </xf>
    <xf numFmtId="10" fontId="0" fillId="0" borderId="36" xfId="56"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 fillId="0" borderId="38" xfId="0" applyFont="1" applyBorder="1" applyAlignment="1">
      <alignment horizontal="center"/>
    </xf>
    <xf numFmtId="10" fontId="0" fillId="0" borderId="38" xfId="0" applyNumberFormat="1" applyBorder="1" applyAlignment="1">
      <alignment horizontal="center"/>
    </xf>
    <xf numFmtId="0" fontId="0" fillId="0" borderId="38" xfId="0" applyBorder="1" applyAlignment="1">
      <alignment/>
    </xf>
    <xf numFmtId="0" fontId="0" fillId="0" borderId="39" xfId="0" applyBorder="1" applyAlignment="1">
      <alignment/>
    </xf>
    <xf numFmtId="4" fontId="2" fillId="29" borderId="11" xfId="0" applyNumberFormat="1" applyFont="1" applyFill="1" applyBorder="1" applyAlignment="1">
      <alignment vertical="top"/>
    </xf>
    <xf numFmtId="4" fontId="1" fillId="0" borderId="17" xfId="0" applyNumberFormat="1" applyFont="1" applyBorder="1" applyAlignment="1">
      <alignment vertical="top"/>
    </xf>
    <xf numFmtId="0" fontId="25" fillId="0" borderId="11" xfId="0" applyFont="1" applyBorder="1" applyAlignment="1">
      <alignment vertical="top" wrapText="1"/>
    </xf>
    <xf numFmtId="0" fontId="24" fillId="27" borderId="22" xfId="0" applyFont="1" applyFill="1" applyBorder="1" applyAlignment="1">
      <alignment horizontal="center" vertical="top" wrapText="1"/>
    </xf>
    <xf numFmtId="0" fontId="24" fillId="27" borderId="20" xfId="0" applyFont="1" applyFill="1" applyBorder="1" applyAlignment="1">
      <alignment horizontal="center" vertical="top" wrapText="1"/>
    </xf>
    <xf numFmtId="0" fontId="24" fillId="27" borderId="23" xfId="0" applyFont="1" applyFill="1" applyBorder="1" applyAlignment="1">
      <alignment horizontal="left" vertical="top" wrapText="1"/>
    </xf>
    <xf numFmtId="4" fontId="24" fillId="27" borderId="23" xfId="0" applyNumberFormat="1" applyFont="1" applyFill="1" applyBorder="1" applyAlignment="1">
      <alignment horizontal="center" vertical="top" wrapText="1"/>
    </xf>
    <xf numFmtId="4" fontId="24" fillId="27" borderId="20" xfId="0" applyNumberFormat="1" applyFont="1" applyFill="1" applyBorder="1" applyAlignment="1">
      <alignment horizontal="center" vertical="top" wrapText="1"/>
    </xf>
    <xf numFmtId="10" fontId="24" fillId="0" borderId="24" xfId="0" applyNumberFormat="1" applyFont="1" applyBorder="1" applyAlignment="1">
      <alignment vertical="top" wrapText="1"/>
    </xf>
    <xf numFmtId="4" fontId="0" fillId="0" borderId="24" xfId="0" applyNumberFormat="1" applyFont="1" applyBorder="1" applyAlignment="1">
      <alignment vertical="top" wrapText="1"/>
    </xf>
    <xf numFmtId="0" fontId="24" fillId="0" borderId="22" xfId="0" applyFont="1" applyBorder="1" applyAlignment="1">
      <alignment horizontal="center" vertical="top" wrapText="1"/>
    </xf>
    <xf numFmtId="0" fontId="24" fillId="0" borderId="20" xfId="0" applyFont="1" applyBorder="1" applyAlignment="1">
      <alignment horizontal="center" vertical="top" wrapText="1"/>
    </xf>
    <xf numFmtId="0" fontId="24" fillId="0" borderId="23" xfId="0" applyFont="1" applyBorder="1" applyAlignment="1">
      <alignment vertical="top" wrapText="1"/>
    </xf>
    <xf numFmtId="0" fontId="0" fillId="0" borderId="20" xfId="53" applyFont="1" applyBorder="1" applyAlignment="1">
      <alignment horizontal="center" vertical="top" wrapText="1"/>
      <protection/>
    </xf>
    <xf numFmtId="4" fontId="0" fillId="0" borderId="23" xfId="0" applyNumberFormat="1" applyFont="1" applyBorder="1" applyAlignment="1">
      <alignment horizontal="center" vertical="top"/>
    </xf>
    <xf numFmtId="4" fontId="0" fillId="0" borderId="20" xfId="0" applyNumberFormat="1" applyFont="1" applyBorder="1" applyAlignment="1">
      <alignment horizontal="center" vertical="top"/>
    </xf>
    <xf numFmtId="4" fontId="24" fillId="0" borderId="24" xfId="0" applyNumberFormat="1" applyFont="1" applyBorder="1" applyAlignment="1">
      <alignment horizontal="center" vertical="top"/>
    </xf>
    <xf numFmtId="4" fontId="24" fillId="0" borderId="20" xfId="0" applyNumberFormat="1" applyFont="1" applyBorder="1" applyAlignment="1">
      <alignment vertical="top"/>
    </xf>
    <xf numFmtId="4" fontId="24" fillId="0" borderId="24" xfId="0" applyNumberFormat="1" applyFont="1" applyBorder="1" applyAlignment="1">
      <alignment vertical="top"/>
    </xf>
    <xf numFmtId="0" fontId="25" fillId="0" borderId="23" xfId="0" applyFont="1" applyBorder="1" applyAlignment="1">
      <alignment horizontal="left" vertical="top" wrapText="1"/>
    </xf>
    <xf numFmtId="4" fontId="25" fillId="0" borderId="24" xfId="0" applyNumberFormat="1" applyFont="1" applyBorder="1" applyAlignment="1">
      <alignment horizontal="center" vertical="top"/>
    </xf>
    <xf numFmtId="4" fontId="25" fillId="0" borderId="40" xfId="0" applyNumberFormat="1" applyFont="1" applyBorder="1" applyAlignment="1">
      <alignment vertical="top"/>
    </xf>
    <xf numFmtId="4" fontId="25" fillId="0" borderId="41" xfId="0" applyNumberFormat="1" applyFont="1" applyBorder="1" applyAlignment="1">
      <alignment vertical="top"/>
    </xf>
    <xf numFmtId="0" fontId="1" fillId="0" borderId="20" xfId="0" applyFont="1" applyBorder="1" applyAlignment="1">
      <alignment horizontal="center" vertical="top" wrapText="1"/>
    </xf>
    <xf numFmtId="0" fontId="1" fillId="0" borderId="23" xfId="0" applyFont="1" applyBorder="1" applyAlignment="1">
      <alignment vertical="top" wrapText="1"/>
    </xf>
    <xf numFmtId="0" fontId="0" fillId="0" borderId="20" xfId="0" applyFont="1" applyBorder="1" applyAlignment="1">
      <alignment horizontal="center" vertical="top"/>
    </xf>
    <xf numFmtId="4" fontId="1" fillId="16" borderId="10" xfId="54" applyFont="1" applyFill="1" applyBorder="1" applyAlignment="1">
      <alignment horizontal="left" vertical="top" wrapText="1"/>
      <protection/>
    </xf>
    <xf numFmtId="4" fontId="1" fillId="16" borderId="0" xfId="54" applyFont="1" applyFill="1" applyBorder="1" applyAlignment="1">
      <alignment horizontal="left" vertical="top" wrapText="1"/>
      <protection/>
    </xf>
    <xf numFmtId="4" fontId="1" fillId="16" borderId="0" xfId="54" applyFont="1" applyFill="1" applyBorder="1" applyAlignment="1">
      <alignment horizontal="left" vertical="top"/>
      <protection/>
    </xf>
    <xf numFmtId="0" fontId="1" fillId="16" borderId="10" xfId="0" applyFont="1" applyFill="1" applyBorder="1" applyAlignment="1">
      <alignment horizontal="left" vertical="top" wrapText="1"/>
    </xf>
    <xf numFmtId="0" fontId="1" fillId="16" borderId="0" xfId="0" applyFont="1" applyFill="1" applyBorder="1" applyAlignment="1">
      <alignment horizontal="left" vertical="top" wrapText="1"/>
    </xf>
    <xf numFmtId="0" fontId="1" fillId="16" borderId="12" xfId="0" applyFont="1" applyFill="1" applyBorder="1" applyAlignment="1">
      <alignment horizontal="center" vertical="top" wrapText="1"/>
    </xf>
    <xf numFmtId="0" fontId="1" fillId="16" borderId="13" xfId="0" applyFont="1" applyFill="1" applyBorder="1" applyAlignment="1">
      <alignment horizontal="center" vertical="top" wrapText="1"/>
    </xf>
    <xf numFmtId="0" fontId="1" fillId="0" borderId="36" xfId="0" applyFont="1" applyBorder="1" applyAlignment="1">
      <alignment horizontal="center" vertical="center" wrapText="1"/>
    </xf>
    <xf numFmtId="0" fontId="1" fillId="0" borderId="42" xfId="0" applyFont="1" applyBorder="1" applyAlignment="1">
      <alignment horizontal="center" vertical="center" wrapText="1"/>
    </xf>
    <xf numFmtId="0" fontId="6" fillId="16" borderId="43" xfId="0" applyFont="1" applyFill="1" applyBorder="1" applyAlignment="1">
      <alignment horizontal="center"/>
    </xf>
    <xf numFmtId="0" fontId="6" fillId="16" borderId="23" xfId="0" applyFont="1" applyFill="1" applyBorder="1" applyAlignment="1">
      <alignment horizontal="center"/>
    </xf>
    <xf numFmtId="0" fontId="6" fillId="16" borderId="44" xfId="0" applyFont="1" applyFill="1" applyBorder="1" applyAlignment="1">
      <alignment horizontal="center"/>
    </xf>
    <xf numFmtId="0" fontId="1" fillId="26" borderId="35" xfId="0" applyFont="1" applyFill="1" applyBorder="1" applyAlignment="1">
      <alignment horizontal="center" vertical="center" wrapText="1"/>
    </xf>
    <xf numFmtId="0" fontId="1" fillId="27" borderId="45"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16" borderId="33" xfId="0" applyFont="1" applyFill="1" applyBorder="1" applyAlignment="1">
      <alignment horizontal="left" vertical="top" wrapText="1"/>
    </xf>
    <xf numFmtId="4" fontId="28" fillId="0" borderId="0" xfId="51" applyNumberFormat="1" applyFont="1" applyFill="1" applyBorder="1" applyAlignment="1" applyProtection="1">
      <alignment horizontal="center" vertical="center"/>
      <protection/>
    </xf>
    <xf numFmtId="4" fontId="28" fillId="0" borderId="0" xfId="51" applyNumberFormat="1" applyFont="1" applyFill="1" applyBorder="1" applyAlignment="1" applyProtection="1">
      <alignment horizontal="center" vertical="center" wrapText="1"/>
      <protection/>
    </xf>
    <xf numFmtId="0" fontId="0" fillId="0" borderId="10" xfId="51" applyFont="1" applyBorder="1" applyAlignment="1" applyProtection="1">
      <alignment horizontal="center" vertical="center"/>
      <protection/>
    </xf>
    <xf numFmtId="0" fontId="0" fillId="0" borderId="0" xfId="51" applyFont="1" applyBorder="1" applyAlignment="1" applyProtection="1">
      <alignment horizontal="center" vertical="center"/>
      <protection/>
    </xf>
    <xf numFmtId="0" fontId="0" fillId="0" borderId="11" xfId="51" applyFont="1" applyBorder="1" applyAlignment="1" applyProtection="1">
      <alignment horizontal="center" vertical="center"/>
      <protection/>
    </xf>
    <xf numFmtId="0" fontId="31" fillId="0" borderId="0" xfId="0" applyFont="1" applyBorder="1" applyAlignment="1" applyProtection="1">
      <alignment horizontal="right" vertical="center"/>
      <protection/>
    </xf>
    <xf numFmtId="0" fontId="32" fillId="0" borderId="0" xfId="0" applyFont="1" applyBorder="1" applyAlignment="1" applyProtection="1">
      <alignment horizont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center" vertical="top"/>
      <protection/>
    </xf>
    <xf numFmtId="0" fontId="1" fillId="0" borderId="0" xfId="51" applyFont="1" applyFill="1" applyBorder="1" applyAlignment="1" applyProtection="1">
      <alignment horizontal="center" vertical="center"/>
      <protection/>
    </xf>
    <xf numFmtId="0" fontId="0" fillId="0" borderId="46" xfId="51" applyFont="1" applyBorder="1" applyAlignment="1" applyProtection="1">
      <alignment horizontal="center" vertical="center" wrapText="1"/>
      <protection/>
    </xf>
    <xf numFmtId="0" fontId="0" fillId="0" borderId="26" xfId="51" applyFont="1" applyBorder="1" applyAlignment="1" applyProtection="1">
      <alignment horizontal="center" vertical="center" wrapText="1"/>
      <protection/>
    </xf>
    <xf numFmtId="4" fontId="28" fillId="0" borderId="26" xfId="51" applyNumberFormat="1" applyFont="1" applyFill="1" applyBorder="1" applyAlignment="1" applyProtection="1">
      <alignment horizontal="center" vertical="center"/>
      <protection/>
    </xf>
    <xf numFmtId="4" fontId="28" fillId="0" borderId="26" xfId="51" applyNumberFormat="1" applyFont="1" applyFill="1" applyBorder="1" applyAlignment="1" applyProtection="1">
      <alignment horizontal="center" vertical="center" wrapText="1"/>
      <protection/>
    </xf>
    <xf numFmtId="0" fontId="29" fillId="24" borderId="46" xfId="51" applyFont="1" applyFill="1" applyBorder="1" applyAlignment="1" applyProtection="1">
      <alignment horizontal="center" vertical="center" wrapText="1"/>
      <protection/>
    </xf>
    <xf numFmtId="0" fontId="29" fillId="24" borderId="26" xfId="51" applyFont="1" applyFill="1" applyBorder="1" applyAlignment="1" applyProtection="1">
      <alignment horizontal="center" vertical="center" wrapText="1"/>
      <protection/>
    </xf>
    <xf numFmtId="0" fontId="26" fillId="0" borderId="0" xfId="51" applyFont="1" applyBorder="1" applyAlignment="1" applyProtection="1">
      <alignment horizontal="left" vertical="center" indent="1"/>
      <protection/>
    </xf>
    <xf numFmtId="0" fontId="26" fillId="0" borderId="11" xfId="51" applyFont="1" applyBorder="1" applyAlignment="1" applyProtection="1">
      <alignment horizontal="left" vertical="center" indent="1"/>
      <protection/>
    </xf>
    <xf numFmtId="0" fontId="1" fillId="0" borderId="26" xfId="51" applyFont="1" applyFill="1" applyBorder="1" applyAlignment="1" applyProtection="1">
      <alignment horizontal="center" vertical="center"/>
      <protection/>
    </xf>
    <xf numFmtId="0" fontId="6" fillId="0" borderId="47" xfId="51" applyFont="1" applyBorder="1" applyAlignment="1" applyProtection="1">
      <alignment horizontal="center"/>
      <protection/>
    </xf>
    <xf numFmtId="0" fontId="6" fillId="0" borderId="48" xfId="51" applyFont="1" applyBorder="1" applyAlignment="1" applyProtection="1">
      <alignment horizontal="center"/>
      <protection/>
    </xf>
    <xf numFmtId="0" fontId="6" fillId="0" borderId="49" xfId="51" applyFont="1" applyBorder="1" applyAlignment="1" applyProtection="1">
      <alignment horizontal="center"/>
      <protection/>
    </xf>
    <xf numFmtId="0" fontId="1" fillId="0" borderId="50" xfId="52" applyFont="1" applyBorder="1" applyAlignment="1" applyProtection="1">
      <alignment horizontal="left" vertical="top"/>
      <protection/>
    </xf>
    <xf numFmtId="0" fontId="1" fillId="0" borderId="28" xfId="52" applyFont="1" applyBorder="1" applyAlignment="1" applyProtection="1">
      <alignment horizontal="left" vertical="top"/>
      <protection/>
    </xf>
    <xf numFmtId="0" fontId="1" fillId="0" borderId="51" xfId="52" applyFont="1" applyBorder="1" applyAlignment="1" applyProtection="1">
      <alignment horizontal="left" vertical="top"/>
      <protection/>
    </xf>
    <xf numFmtId="182" fontId="24" fillId="30" borderId="52" xfId="49" applyFont="1" applyFill="1" applyBorder="1" applyAlignment="1" applyProtection="1">
      <alignment horizontal="left"/>
      <protection locked="0"/>
    </xf>
    <xf numFmtId="182" fontId="24" fillId="30" borderId="53" xfId="49" applyFont="1" applyFill="1" applyBorder="1" applyAlignment="1" applyProtection="1">
      <alignment horizontal="left"/>
      <protection locked="0"/>
    </xf>
    <xf numFmtId="182" fontId="24" fillId="30" borderId="54" xfId="49" applyFont="1" applyFill="1" applyBorder="1" applyAlignment="1" applyProtection="1">
      <alignment horizontal="left"/>
      <protection locked="0"/>
    </xf>
    <xf numFmtId="0" fontId="28" fillId="0" borderId="46" xfId="51" applyFont="1" applyBorder="1" applyAlignment="1" applyProtection="1">
      <alignment horizontal="center" vertical="center"/>
      <protection/>
    </xf>
    <xf numFmtId="0" fontId="28" fillId="0" borderId="26" xfId="51" applyFont="1" applyBorder="1" applyAlignment="1" applyProtection="1">
      <alignment horizontal="center" vertical="center"/>
      <protection/>
    </xf>
    <xf numFmtId="4" fontId="28" fillId="0" borderId="27" xfId="51" applyNumberFormat="1" applyFont="1" applyFill="1" applyBorder="1" applyAlignment="1" applyProtection="1">
      <alignment horizontal="center" vertical="center" wrapText="1"/>
      <protection/>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_Composicao BDI v2.1" xfId="49"/>
    <cellStyle name="Neutra" xfId="50"/>
    <cellStyle name="Normal 2" xfId="51"/>
    <cellStyle name="Normal_FICHA DE VERIFICAÇÃO PRELIMINAR - Plano R" xfId="52"/>
    <cellStyle name="Normal_PLAN   (2)" xfId="53"/>
    <cellStyle name="Normal_Planilha Escola Municipal Nova Esperança" xfId="54"/>
    <cellStyle name="Nota" xfId="55"/>
    <cellStyle name="Percent" xfId="56"/>
    <cellStyle name="Saída" xfId="57"/>
    <cellStyle name="Comma [0]" xfId="58"/>
    <cellStyle name="Texto de Aviso" xfId="59"/>
    <cellStyle name="Texto Explicativo" xfId="60"/>
    <cellStyle name="Título" xfId="61"/>
    <cellStyle name="Título 1" xfId="62"/>
    <cellStyle name="Título 1 1" xfId="63"/>
    <cellStyle name="Título 2" xfId="64"/>
    <cellStyle name="Título 3" xfId="65"/>
    <cellStyle name="Título 4" xfId="66"/>
    <cellStyle name="Total" xfId="67"/>
    <cellStyle name="Comma" xfId="68"/>
  </cellStyles>
  <dxfs count="9">
    <dxf>
      <font>
        <b val="0"/>
        <color indexed="17"/>
      </font>
      <border>
        <left style="thin">
          <color indexed="8"/>
        </left>
        <right style="thin">
          <color indexed="8"/>
        </right>
        <top style="thin">
          <color indexed="8"/>
        </top>
        <bottom style="thin">
          <color indexed="8"/>
        </bottom>
      </border>
    </dxf>
    <dxf>
      <font>
        <b val="0"/>
        <color indexed="10"/>
      </font>
      <border>
        <left style="thin">
          <color indexed="8"/>
        </left>
        <right style="thin">
          <color indexed="8"/>
        </right>
        <top style="thin">
          <color indexed="8"/>
        </top>
        <bottom style="thin">
          <color indexed="8"/>
        </bottom>
      </border>
    </dxf>
    <dxf>
      <font>
        <b/>
        <i val="0"/>
      </font>
    </dxf>
    <dxf>
      <font>
        <b val="0"/>
        <color indexed="17"/>
      </font>
      <border>
        <left style="thin">
          <color indexed="8"/>
        </left>
        <right style="thin">
          <color indexed="8"/>
        </right>
        <top style="thin">
          <color indexed="8"/>
        </top>
        <bottom style="thin">
          <color indexed="8"/>
        </bottom>
      </border>
    </dxf>
    <dxf>
      <font>
        <b val="0"/>
        <color indexed="10"/>
      </font>
      <border>
        <left style="thin">
          <color indexed="8"/>
        </left>
        <right style="thin">
          <color indexed="8"/>
        </right>
        <top style="thin">
          <color indexed="8"/>
        </top>
        <bottom style="thin">
          <color indexed="8"/>
        </bottom>
      </border>
    </dxf>
    <dxf>
      <font>
        <b/>
        <i val="0"/>
        <color indexed="9"/>
      </font>
      <fill>
        <patternFill patternType="none">
          <fgColor indexed="64"/>
          <bgColor indexed="65"/>
        </patternFill>
      </fill>
      <border>
        <left>
          <color indexed="63"/>
        </left>
        <right>
          <color indexed="63"/>
        </right>
        <top style="thin"/>
        <bottom>
          <color indexed="63"/>
        </bottom>
      </border>
    </dxf>
    <dxf>
      <font>
        <b/>
        <i val="0"/>
        <color rgb="FFFFFFFF"/>
      </font>
      <fill>
        <patternFill patternType="none">
          <fgColor indexed="64"/>
          <bgColor indexed="65"/>
        </patternFill>
      </fill>
      <border>
        <left>
          <color rgb="FF000000"/>
        </left>
        <right>
          <color rgb="FF000000"/>
        </right>
        <top style="thin">
          <color rgb="FF000000"/>
        </top>
        <bottom>
          <color rgb="FF000000"/>
        </bottom>
      </border>
    </dxf>
    <dxf>
      <font>
        <b val="0"/>
        <color rgb="FFFF0000"/>
      </font>
      <border>
        <left style="thin">
          <color rgb="FF000000"/>
        </left>
        <right style="thin">
          <color rgb="FF000000"/>
        </right>
        <top style="thin"/>
        <bottom style="thin">
          <color rgb="FF000000"/>
        </bottom>
      </border>
    </dxf>
    <dxf>
      <font>
        <b val="0"/>
        <color rgb="FF008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85725</xdr:rowOff>
    </xdr:from>
    <xdr:to>
      <xdr:col>8</xdr:col>
      <xdr:colOff>742950</xdr:colOff>
      <xdr:row>5</xdr:row>
      <xdr:rowOff>152400</xdr:rowOff>
    </xdr:to>
    <xdr:pic>
      <xdr:nvPicPr>
        <xdr:cNvPr id="1" name="Picture 1"/>
        <xdr:cNvPicPr preferRelativeResize="1">
          <a:picLocks noChangeAspect="1"/>
        </xdr:cNvPicPr>
      </xdr:nvPicPr>
      <xdr:blipFill>
        <a:blip r:embed="rId1"/>
        <a:stretch>
          <a:fillRect/>
        </a:stretch>
      </xdr:blipFill>
      <xdr:spPr>
        <a:xfrm>
          <a:off x="6762750" y="85725"/>
          <a:ext cx="9429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85725</xdr:rowOff>
    </xdr:from>
    <xdr:to>
      <xdr:col>12</xdr:col>
      <xdr:colOff>590550</xdr:colOff>
      <xdr:row>5</xdr:row>
      <xdr:rowOff>104775</xdr:rowOff>
    </xdr:to>
    <xdr:pic>
      <xdr:nvPicPr>
        <xdr:cNvPr id="1" name="Picture 1"/>
        <xdr:cNvPicPr preferRelativeResize="1">
          <a:picLocks noChangeAspect="1"/>
        </xdr:cNvPicPr>
      </xdr:nvPicPr>
      <xdr:blipFill>
        <a:blip r:embed="rId1"/>
        <a:stretch>
          <a:fillRect/>
        </a:stretch>
      </xdr:blipFill>
      <xdr:spPr>
        <a:xfrm>
          <a:off x="7762875" y="85725"/>
          <a:ext cx="8572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228600</xdr:rowOff>
    </xdr:from>
    <xdr:to>
      <xdr:col>2</xdr:col>
      <xdr:colOff>1171575</xdr:colOff>
      <xdr:row>9</xdr:row>
      <xdr:rowOff>228600</xdr:rowOff>
    </xdr:to>
    <xdr:sp>
      <xdr:nvSpPr>
        <xdr:cNvPr id="1" name="Line 27"/>
        <xdr:cNvSpPr>
          <a:spLocks/>
        </xdr:cNvSpPr>
      </xdr:nvSpPr>
      <xdr:spPr>
        <a:xfrm>
          <a:off x="3714750" y="2162175"/>
          <a:ext cx="1104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676275</xdr:colOff>
      <xdr:row>0</xdr:row>
      <xdr:rowOff>47625</xdr:rowOff>
    </xdr:from>
    <xdr:to>
      <xdr:col>5</xdr:col>
      <xdr:colOff>714375</xdr:colOff>
      <xdr:row>4</xdr:row>
      <xdr:rowOff>19050</xdr:rowOff>
    </xdr:to>
    <xdr:pic>
      <xdr:nvPicPr>
        <xdr:cNvPr id="2" name="Imagem 1"/>
        <xdr:cNvPicPr preferRelativeResize="1">
          <a:picLocks noChangeAspect="1"/>
        </xdr:cNvPicPr>
      </xdr:nvPicPr>
      <xdr:blipFill>
        <a:blip r:embed="rId1"/>
        <a:stretch>
          <a:fillRect/>
        </a:stretch>
      </xdr:blipFill>
      <xdr:spPr>
        <a:xfrm>
          <a:off x="5514975" y="47625"/>
          <a:ext cx="2257425" cy="866775"/>
        </a:xfrm>
        <a:prstGeom prst="rect">
          <a:avLst/>
        </a:prstGeom>
        <a:noFill/>
        <a:ln w="9525" cmpd="sng">
          <a:noFill/>
        </a:ln>
      </xdr:spPr>
    </xdr:pic>
    <xdr:clientData/>
  </xdr:twoCellAnchor>
  <xdr:twoCellAnchor>
    <xdr:from>
      <xdr:col>2</xdr:col>
      <xdr:colOff>47625</xdr:colOff>
      <xdr:row>10</xdr:row>
      <xdr:rowOff>257175</xdr:rowOff>
    </xdr:from>
    <xdr:to>
      <xdr:col>2</xdr:col>
      <xdr:colOff>1152525</xdr:colOff>
      <xdr:row>10</xdr:row>
      <xdr:rowOff>257175</xdr:rowOff>
    </xdr:to>
    <xdr:sp>
      <xdr:nvSpPr>
        <xdr:cNvPr id="3" name="Line 27"/>
        <xdr:cNvSpPr>
          <a:spLocks/>
        </xdr:cNvSpPr>
      </xdr:nvSpPr>
      <xdr:spPr>
        <a:xfrm>
          <a:off x="3695700" y="2505075"/>
          <a:ext cx="1104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xdr:row>
      <xdr:rowOff>228600</xdr:rowOff>
    </xdr:from>
    <xdr:to>
      <xdr:col>3</xdr:col>
      <xdr:colOff>1133475</xdr:colOff>
      <xdr:row>12</xdr:row>
      <xdr:rowOff>228600</xdr:rowOff>
    </xdr:to>
    <xdr:sp>
      <xdr:nvSpPr>
        <xdr:cNvPr id="4" name="Line 27"/>
        <xdr:cNvSpPr>
          <a:spLocks/>
        </xdr:cNvSpPr>
      </xdr:nvSpPr>
      <xdr:spPr>
        <a:xfrm flipV="1">
          <a:off x="3695700" y="3162300"/>
          <a:ext cx="2276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3028950</xdr:colOff>
      <xdr:row>11</xdr:row>
      <xdr:rowOff>295275</xdr:rowOff>
    </xdr:from>
    <xdr:to>
      <xdr:col>3</xdr:col>
      <xdr:colOff>1076325</xdr:colOff>
      <xdr:row>11</xdr:row>
      <xdr:rowOff>295275</xdr:rowOff>
    </xdr:to>
    <xdr:sp>
      <xdr:nvSpPr>
        <xdr:cNvPr id="5" name="Line 27"/>
        <xdr:cNvSpPr>
          <a:spLocks/>
        </xdr:cNvSpPr>
      </xdr:nvSpPr>
      <xdr:spPr>
        <a:xfrm flipV="1">
          <a:off x="3638550" y="2876550"/>
          <a:ext cx="2276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13</xdr:row>
      <xdr:rowOff>285750</xdr:rowOff>
    </xdr:from>
    <xdr:to>
      <xdr:col>3</xdr:col>
      <xdr:colOff>1152525</xdr:colOff>
      <xdr:row>13</xdr:row>
      <xdr:rowOff>285750</xdr:rowOff>
    </xdr:to>
    <xdr:sp>
      <xdr:nvSpPr>
        <xdr:cNvPr id="6" name="Line 27"/>
        <xdr:cNvSpPr>
          <a:spLocks/>
        </xdr:cNvSpPr>
      </xdr:nvSpPr>
      <xdr:spPr>
        <a:xfrm flipV="1">
          <a:off x="3714750" y="3543300"/>
          <a:ext cx="2276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olange.moreira\Desktop\Planilha%20Multipla%203.0.5\PLANILHA%20M&#218;LTIPLA%20V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1">
        <row r="18">
          <cell r="F18" t="str">
            <v>(SELECIONAR)</v>
          </cell>
        </row>
      </sheetData>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hyperlink" Target="data:Setembro/2010" TargetMode="External" /><Relationship Id="rId1391" Type="http://schemas.openxmlformats.org/officeDocument/2006/relationships/hyperlink" Target="data:Setembro/2010" TargetMode="External" /><Relationship Id="rId1392" Type="http://schemas.openxmlformats.org/officeDocument/2006/relationships/hyperlink" Target="data:Setembro/2010" TargetMode="External" /><Relationship Id="rId1393" Type="http://schemas.openxmlformats.org/officeDocument/2006/relationships/hyperlink" Target="data:Setembro/2010" TargetMode="External" /><Relationship Id="rId1394" Type="http://schemas.openxmlformats.org/officeDocument/2006/relationships/hyperlink" Target="data:Setembro/2010" TargetMode="External" /><Relationship Id="rId1395" Type="http://schemas.openxmlformats.org/officeDocument/2006/relationships/hyperlink" Target="data:Setembro/2010" TargetMode="External" /><Relationship Id="rId1396" Type="http://schemas.openxmlformats.org/officeDocument/2006/relationships/hyperlink" Target="data:Setembro/2010" TargetMode="External" /><Relationship Id="rId1397" Type="http://schemas.openxmlformats.org/officeDocument/2006/relationships/hyperlink" Target="data:Setembro/2010" TargetMode="External" /><Relationship Id="rId1398" Type="http://schemas.openxmlformats.org/officeDocument/2006/relationships/hyperlink" Target="data:Setembro/2010" TargetMode="External" /><Relationship Id="rId1399" Type="http://schemas.openxmlformats.org/officeDocument/2006/relationships/hyperlink" Target="data:Setembro/2010" TargetMode="External" /><Relationship Id="rId1400" Type="http://schemas.openxmlformats.org/officeDocument/2006/relationships/hyperlink" Target="data:Setembro/2010" TargetMode="External" /><Relationship Id="rId1401" Type="http://schemas.openxmlformats.org/officeDocument/2006/relationships/hyperlink" Target="data:Setembro/2010" TargetMode="External" /><Relationship Id="rId1402" Type="http://schemas.openxmlformats.org/officeDocument/2006/relationships/hyperlink" Target="data:Setembro/2010" TargetMode="External" /><Relationship Id="rId1403" Type="http://schemas.openxmlformats.org/officeDocument/2006/relationships/drawing" Target="../drawings/drawing1.xml" /><Relationship Id="rId140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drawing" Target="../drawings/drawing2.xml" /><Relationship Id="rId13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9"/>
  <sheetViews>
    <sheetView tabSelected="1" view="pageBreakPreview" zoomScaleSheetLayoutView="100" zoomScalePageLayoutView="0" workbookViewId="0" topLeftCell="A1">
      <pane ySplit="7" topLeftCell="A8" activePane="bottomLeft" state="frozen"/>
      <selection pane="topLeft" activeCell="A1" sqref="A1"/>
      <selection pane="bottomLeft" activeCell="B8" sqref="B8"/>
    </sheetView>
  </sheetViews>
  <sheetFormatPr defaultColWidth="9.140625" defaultRowHeight="12.75"/>
  <cols>
    <col min="1" max="1" width="12.57421875" style="0" customWidth="1"/>
    <col min="2" max="2" width="7.00390625" style="0" customWidth="1"/>
    <col min="3" max="3" width="45.8515625" style="0" customWidth="1"/>
    <col min="4" max="4" width="5.421875" style="0" customWidth="1"/>
    <col min="5" max="5" width="8.8515625" style="0" customWidth="1"/>
    <col min="6" max="6" width="8.140625" style="0" bestFit="1" customWidth="1"/>
    <col min="7" max="7" width="7.28125" style="0" customWidth="1"/>
    <col min="8" max="8" width="9.28125" style="0" customWidth="1"/>
    <col min="9" max="9" width="12.140625" style="0" customWidth="1"/>
    <col min="11" max="11" width="10.140625" style="0" bestFit="1" customWidth="1"/>
  </cols>
  <sheetData>
    <row r="1" spans="1:9" ht="12.75">
      <c r="A1" s="12" t="s">
        <v>0</v>
      </c>
      <c r="B1" s="13"/>
      <c r="C1" s="14"/>
      <c r="D1" s="14"/>
      <c r="E1" s="14"/>
      <c r="F1" s="14"/>
      <c r="G1" s="14"/>
      <c r="H1" s="14"/>
      <c r="I1" s="15"/>
    </row>
    <row r="2" spans="1:9" ht="12.75">
      <c r="A2" s="7" t="s">
        <v>53</v>
      </c>
      <c r="B2" s="2"/>
      <c r="C2" s="3"/>
      <c r="D2" s="3"/>
      <c r="E2" s="2" t="s">
        <v>122</v>
      </c>
      <c r="F2" s="3"/>
      <c r="G2" s="3"/>
      <c r="H2" s="3"/>
      <c r="I2" s="6"/>
    </row>
    <row r="3" spans="1:9" ht="12.75" customHeight="1">
      <c r="A3" s="207" t="s">
        <v>125</v>
      </c>
      <c r="B3" s="208"/>
      <c r="C3" s="208"/>
      <c r="D3" s="26"/>
      <c r="E3" s="209" t="s">
        <v>123</v>
      </c>
      <c r="F3" s="209"/>
      <c r="G3" s="49"/>
      <c r="H3" s="49"/>
      <c r="I3" s="28"/>
    </row>
    <row r="4" spans="1:9" ht="15" customHeight="1">
      <c r="A4" s="210" t="s">
        <v>124</v>
      </c>
      <c r="B4" s="211"/>
      <c r="C4" s="211"/>
      <c r="D4" s="3"/>
      <c r="E4" s="2" t="s">
        <v>19</v>
      </c>
      <c r="F4" s="3"/>
      <c r="G4" s="3"/>
      <c r="H4" s="3"/>
      <c r="I4" s="6"/>
    </row>
    <row r="5" spans="1:9" ht="15" customHeight="1">
      <c r="A5" s="210"/>
      <c r="B5" s="211"/>
      <c r="C5" s="211"/>
      <c r="D5" s="3"/>
      <c r="E5" s="3"/>
      <c r="F5" s="3"/>
      <c r="G5" s="3"/>
      <c r="H5" s="3"/>
      <c r="I5" s="6"/>
    </row>
    <row r="6" spans="1:9" ht="16.5" thickBot="1">
      <c r="A6" s="8"/>
      <c r="B6" s="9"/>
      <c r="C6" s="21" t="s">
        <v>1</v>
      </c>
      <c r="D6" s="9"/>
      <c r="E6" s="10" t="s">
        <v>77</v>
      </c>
      <c r="F6" s="9"/>
      <c r="G6" s="9"/>
      <c r="H6" s="9"/>
      <c r="I6" s="11"/>
    </row>
    <row r="7" spans="1:9" ht="34.5" customHeight="1" thickTop="1">
      <c r="A7" s="29" t="s">
        <v>13</v>
      </c>
      <c r="B7" s="29" t="s">
        <v>2</v>
      </c>
      <c r="C7" s="29" t="s">
        <v>3</v>
      </c>
      <c r="D7" s="29" t="s">
        <v>14</v>
      </c>
      <c r="E7" s="29" t="s">
        <v>15</v>
      </c>
      <c r="F7" s="29" t="s">
        <v>28</v>
      </c>
      <c r="G7" s="29" t="s">
        <v>72</v>
      </c>
      <c r="H7" s="29" t="s">
        <v>27</v>
      </c>
      <c r="I7" s="29" t="s">
        <v>4</v>
      </c>
    </row>
    <row r="8" spans="1:9" ht="21" customHeight="1">
      <c r="A8" s="96"/>
      <c r="B8" s="160" t="s">
        <v>8</v>
      </c>
      <c r="C8" s="101" t="s">
        <v>60</v>
      </c>
      <c r="D8" s="97"/>
      <c r="E8" s="98"/>
      <c r="F8" s="97"/>
      <c r="G8" s="99"/>
      <c r="H8" s="99"/>
      <c r="I8" s="182">
        <f>ROUND(SUM(I9:I9),2)</f>
        <v>786.48</v>
      </c>
    </row>
    <row r="9" spans="1:9" ht="52.5" customHeight="1">
      <c r="A9" s="104" t="s">
        <v>78</v>
      </c>
      <c r="B9" s="103" t="s">
        <v>17</v>
      </c>
      <c r="C9" s="106" t="s">
        <v>79</v>
      </c>
      <c r="D9" s="103" t="s">
        <v>16</v>
      </c>
      <c r="E9" s="117">
        <f>'MEM CALC  '!M9</f>
        <v>3</v>
      </c>
      <c r="F9" s="140">
        <v>203.51</v>
      </c>
      <c r="G9" s="102">
        <v>0.2882</v>
      </c>
      <c r="H9" s="48">
        <f>ROUND(F9*(1+G9),2)</f>
        <v>262.16</v>
      </c>
      <c r="I9" s="48">
        <f>ROUND(SUM(E9*H9),2)</f>
        <v>786.48</v>
      </c>
    </row>
    <row r="10" spans="1:9" ht="17.25" customHeight="1">
      <c r="A10" s="104"/>
      <c r="B10" s="103"/>
      <c r="C10" s="105"/>
      <c r="D10" s="103"/>
      <c r="E10" s="105"/>
      <c r="F10" s="140"/>
      <c r="G10" s="102"/>
      <c r="H10" s="48"/>
      <c r="I10" s="48"/>
    </row>
    <row r="11" spans="1:9" ht="15.75" customHeight="1">
      <c r="A11" s="104"/>
      <c r="B11" s="109" t="s">
        <v>61</v>
      </c>
      <c r="C11" s="107" t="s">
        <v>59</v>
      </c>
      <c r="D11" s="103"/>
      <c r="E11" s="105"/>
      <c r="F11" s="140"/>
      <c r="G11" s="102"/>
      <c r="H11" s="48"/>
      <c r="I11" s="39">
        <f>ROUND(SUM(I12:I13),2)</f>
        <v>495.96</v>
      </c>
    </row>
    <row r="12" spans="1:9" ht="22.5" customHeight="1">
      <c r="A12" s="104" t="s">
        <v>87</v>
      </c>
      <c r="B12" s="103" t="s">
        <v>62</v>
      </c>
      <c r="C12" s="106" t="s">
        <v>135</v>
      </c>
      <c r="D12" s="103" t="s">
        <v>16</v>
      </c>
      <c r="E12" s="117">
        <f>'MEM CALC  '!M12</f>
        <v>11.7</v>
      </c>
      <c r="F12" s="140">
        <v>14.77</v>
      </c>
      <c r="G12" s="102">
        <v>0.2882</v>
      </c>
      <c r="H12" s="48">
        <f aca="true" t="shared" si="0" ref="H12:H24">ROUND(F12*(1+G12),2)</f>
        <v>19.03</v>
      </c>
      <c r="I12" s="48">
        <f aca="true" t="shared" si="1" ref="I12:I24">ROUND(SUM(E12*H12),2)</f>
        <v>222.65</v>
      </c>
    </row>
    <row r="13" spans="1:9" ht="52.5" customHeight="1">
      <c r="A13" s="104" t="s">
        <v>140</v>
      </c>
      <c r="B13" s="103" t="s">
        <v>89</v>
      </c>
      <c r="C13" s="106" t="s">
        <v>141</v>
      </c>
      <c r="D13" s="103" t="s">
        <v>16</v>
      </c>
      <c r="E13" s="117">
        <f>'MEM CALC  '!M14</f>
        <v>3.85</v>
      </c>
      <c r="F13" s="140">
        <v>55.11</v>
      </c>
      <c r="G13" s="102">
        <v>0.2882</v>
      </c>
      <c r="H13" s="48">
        <f t="shared" si="0"/>
        <v>70.99</v>
      </c>
      <c r="I13" s="48">
        <f t="shared" si="1"/>
        <v>273.31</v>
      </c>
    </row>
    <row r="14" spans="1:9" ht="15.75" customHeight="1">
      <c r="A14" s="104"/>
      <c r="B14" s="103"/>
      <c r="C14" s="106"/>
      <c r="D14" s="103"/>
      <c r="E14" s="117"/>
      <c r="F14" s="140"/>
      <c r="G14" s="102"/>
      <c r="H14" s="48"/>
      <c r="I14" s="48"/>
    </row>
    <row r="15" spans="1:9" ht="20.25" customHeight="1">
      <c r="A15" s="104"/>
      <c r="B15" s="109" t="s">
        <v>64</v>
      </c>
      <c r="C15" s="107" t="s">
        <v>88</v>
      </c>
      <c r="D15" s="103"/>
      <c r="E15" s="117"/>
      <c r="F15" s="140"/>
      <c r="G15" s="102"/>
      <c r="H15" s="48"/>
      <c r="I15" s="39">
        <f>ROUND(SUM(I16:I24),2)</f>
        <v>18318.74</v>
      </c>
    </row>
    <row r="16" spans="1:9" ht="64.5" customHeight="1">
      <c r="A16" s="104" t="s">
        <v>132</v>
      </c>
      <c r="B16" s="103" t="s">
        <v>65</v>
      </c>
      <c r="C16" s="106" t="s">
        <v>133</v>
      </c>
      <c r="D16" s="103" t="s">
        <v>16</v>
      </c>
      <c r="E16" s="117">
        <f>'MEM CALC  '!M18</f>
        <v>10.51</v>
      </c>
      <c r="F16" s="140">
        <v>83.1</v>
      </c>
      <c r="G16" s="102">
        <v>0.2882</v>
      </c>
      <c r="H16" s="48">
        <f t="shared" si="0"/>
        <v>107.05</v>
      </c>
      <c r="I16" s="48">
        <f t="shared" si="1"/>
        <v>1125.1</v>
      </c>
    </row>
    <row r="17" spans="1:9" ht="124.5" customHeight="1">
      <c r="A17" s="104" t="s">
        <v>136</v>
      </c>
      <c r="B17" s="103" t="s">
        <v>66</v>
      </c>
      <c r="C17" s="106" t="s">
        <v>137</v>
      </c>
      <c r="D17" s="103" t="s">
        <v>16</v>
      </c>
      <c r="E17" s="117">
        <f>'MEM CALC  '!M21</f>
        <v>6.7</v>
      </c>
      <c r="F17" s="140">
        <v>88.2</v>
      </c>
      <c r="G17" s="102">
        <v>0.2882</v>
      </c>
      <c r="H17" s="48">
        <f t="shared" si="0"/>
        <v>113.62</v>
      </c>
      <c r="I17" s="48">
        <f t="shared" si="1"/>
        <v>761.25</v>
      </c>
    </row>
    <row r="18" spans="1:9" ht="90" customHeight="1">
      <c r="A18" s="104" t="s">
        <v>138</v>
      </c>
      <c r="B18" s="103" t="s">
        <v>67</v>
      </c>
      <c r="C18" s="106" t="s">
        <v>139</v>
      </c>
      <c r="D18" s="103" t="s">
        <v>16</v>
      </c>
      <c r="E18" s="117">
        <f>'MEM CALC  '!M23</f>
        <v>10.51</v>
      </c>
      <c r="F18" s="140">
        <v>186.4</v>
      </c>
      <c r="G18" s="102">
        <v>0.2882</v>
      </c>
      <c r="H18" s="48">
        <f t="shared" si="0"/>
        <v>240.12</v>
      </c>
      <c r="I18" s="48">
        <f t="shared" si="1"/>
        <v>2523.66</v>
      </c>
    </row>
    <row r="19" spans="1:9" ht="44.25" customHeight="1">
      <c r="A19" s="104" t="s">
        <v>104</v>
      </c>
      <c r="B19" s="103" t="s">
        <v>68</v>
      </c>
      <c r="C19" s="106" t="s">
        <v>143</v>
      </c>
      <c r="D19" s="103" t="s">
        <v>16</v>
      </c>
      <c r="E19" s="117">
        <f>'MEM CALC  '!M25</f>
        <v>3.85</v>
      </c>
      <c r="F19" s="140">
        <v>26.19</v>
      </c>
      <c r="G19" s="102">
        <v>0.2882</v>
      </c>
      <c r="H19" s="48">
        <f t="shared" si="0"/>
        <v>33.74</v>
      </c>
      <c r="I19" s="48">
        <f t="shared" si="1"/>
        <v>129.9</v>
      </c>
    </row>
    <row r="20" spans="1:9" ht="42" customHeight="1">
      <c r="A20" s="104" t="s">
        <v>144</v>
      </c>
      <c r="B20" s="103" t="s">
        <v>73</v>
      </c>
      <c r="C20" s="106" t="s">
        <v>145</v>
      </c>
      <c r="D20" s="103" t="s">
        <v>16</v>
      </c>
      <c r="E20" s="117">
        <f>'MEM CALC  '!M27</f>
        <v>16.47</v>
      </c>
      <c r="F20" s="140">
        <v>540.9</v>
      </c>
      <c r="G20" s="102">
        <v>0.2882</v>
      </c>
      <c r="H20" s="48">
        <f t="shared" si="0"/>
        <v>696.79</v>
      </c>
      <c r="I20" s="48">
        <f t="shared" si="1"/>
        <v>11476.13</v>
      </c>
    </row>
    <row r="21" spans="1:9" ht="66.75" customHeight="1">
      <c r="A21" s="104" t="s">
        <v>146</v>
      </c>
      <c r="B21" s="103" t="s">
        <v>69</v>
      </c>
      <c r="C21" s="106" t="s">
        <v>147</v>
      </c>
      <c r="D21" s="103" t="s">
        <v>80</v>
      </c>
      <c r="E21" s="117">
        <f>'MEM CALC  '!M30</f>
        <v>1</v>
      </c>
      <c r="F21" s="140">
        <v>156.96</v>
      </c>
      <c r="G21" s="102">
        <v>0.2882</v>
      </c>
      <c r="H21" s="48">
        <f t="shared" si="0"/>
        <v>202.2</v>
      </c>
      <c r="I21" s="48">
        <f t="shared" si="1"/>
        <v>202.2</v>
      </c>
    </row>
    <row r="22" spans="1:9" ht="77.25" customHeight="1">
      <c r="A22" s="104" t="s">
        <v>154</v>
      </c>
      <c r="B22" s="103" t="s">
        <v>81</v>
      </c>
      <c r="C22" s="106" t="s">
        <v>155</v>
      </c>
      <c r="D22" s="103" t="s">
        <v>80</v>
      </c>
      <c r="E22" s="117">
        <f>'MEM CALC  '!M32</f>
        <v>1</v>
      </c>
      <c r="F22" s="140">
        <v>1074.88</v>
      </c>
      <c r="G22" s="102">
        <v>0.2882</v>
      </c>
      <c r="H22" s="48">
        <f t="shared" si="0"/>
        <v>1384.66</v>
      </c>
      <c r="I22" s="48">
        <f t="shared" si="1"/>
        <v>1384.66</v>
      </c>
    </row>
    <row r="23" spans="1:9" ht="86.25" customHeight="1">
      <c r="A23" s="59" t="s">
        <v>156</v>
      </c>
      <c r="B23" s="103" t="s">
        <v>82</v>
      </c>
      <c r="C23" s="32" t="s">
        <v>158</v>
      </c>
      <c r="D23" s="37" t="s">
        <v>58</v>
      </c>
      <c r="E23" s="35">
        <f>'MEM CALC  '!M34</f>
        <v>3.9</v>
      </c>
      <c r="F23" s="151">
        <v>60.53</v>
      </c>
      <c r="G23" s="102">
        <v>0.2882</v>
      </c>
      <c r="H23" s="48">
        <f t="shared" si="0"/>
        <v>77.97</v>
      </c>
      <c r="I23" s="48">
        <f t="shared" si="1"/>
        <v>304.08</v>
      </c>
    </row>
    <row r="24" spans="1:9" ht="42.75" customHeight="1">
      <c r="A24" s="104" t="s">
        <v>159</v>
      </c>
      <c r="B24" s="103" t="s">
        <v>83</v>
      </c>
      <c r="C24" s="106" t="s">
        <v>160</v>
      </c>
      <c r="D24" s="103" t="s">
        <v>58</v>
      </c>
      <c r="E24" s="117">
        <f>'MEM CALC  '!M36</f>
        <v>7.75</v>
      </c>
      <c r="F24" s="140">
        <v>41.24</v>
      </c>
      <c r="G24" s="102">
        <v>0.2882</v>
      </c>
      <c r="H24" s="48">
        <f t="shared" si="0"/>
        <v>53.13</v>
      </c>
      <c r="I24" s="48">
        <f t="shared" si="1"/>
        <v>411.76</v>
      </c>
    </row>
    <row r="25" spans="1:9" ht="78" customHeight="1">
      <c r="A25" s="184"/>
      <c r="B25" s="185"/>
      <c r="C25" s="186"/>
      <c r="D25" s="185"/>
      <c r="E25" s="187"/>
      <c r="F25" s="188"/>
      <c r="G25" s="189"/>
      <c r="H25" s="190"/>
      <c r="I25" s="190"/>
    </row>
    <row r="26" spans="1:9" ht="18" customHeight="1">
      <c r="A26" s="104"/>
      <c r="B26" s="109" t="s">
        <v>74</v>
      </c>
      <c r="C26" s="107" t="s">
        <v>85</v>
      </c>
      <c r="D26" s="103"/>
      <c r="E26" s="105"/>
      <c r="F26" s="140"/>
      <c r="G26" s="102"/>
      <c r="H26" s="48"/>
      <c r="I26" s="39">
        <f>ROUND(SUM(I27:I27),2)</f>
        <v>1452.06</v>
      </c>
    </row>
    <row r="27" spans="1:10" ht="87.75" customHeight="1">
      <c r="A27" s="27" t="s">
        <v>127</v>
      </c>
      <c r="B27" s="31" t="s">
        <v>75</v>
      </c>
      <c r="C27" s="32" t="s">
        <v>128</v>
      </c>
      <c r="D27" s="33" t="s">
        <v>16</v>
      </c>
      <c r="E27" s="35">
        <f>'MEM CALC  '!M40</f>
        <v>39.33</v>
      </c>
      <c r="F27" s="151">
        <v>28.66</v>
      </c>
      <c r="G27" s="102">
        <v>0.2882</v>
      </c>
      <c r="H27" s="48">
        <f aca="true" t="shared" si="2" ref="H27:H50">ROUND(F27*(1+G27),2)</f>
        <v>36.92</v>
      </c>
      <c r="I27" s="48">
        <f>ROUND(SUM(E27*H27),2)</f>
        <v>1452.06</v>
      </c>
      <c r="J27" s="30"/>
    </row>
    <row r="28" spans="1:10" ht="20.25" customHeight="1">
      <c r="A28" s="59"/>
      <c r="B28" s="31"/>
      <c r="C28" s="32"/>
      <c r="D28" s="37"/>
      <c r="E28" s="35"/>
      <c r="F28" s="151"/>
      <c r="G28" s="102"/>
      <c r="H28" s="48"/>
      <c r="I28" s="48"/>
      <c r="J28" s="30"/>
    </row>
    <row r="29" spans="1:10" ht="20.25" customHeight="1">
      <c r="A29" s="59"/>
      <c r="B29" s="40" t="s">
        <v>91</v>
      </c>
      <c r="C29" s="38" t="s">
        <v>92</v>
      </c>
      <c r="D29" s="37"/>
      <c r="E29" s="35"/>
      <c r="F29" s="151"/>
      <c r="G29" s="102"/>
      <c r="H29" s="48"/>
      <c r="I29" s="39">
        <f>ROUND(SUM(I30:I50),2)</f>
        <v>11862.69</v>
      </c>
      <c r="J29" s="30"/>
    </row>
    <row r="30" spans="1:10" ht="30.75" customHeight="1">
      <c r="A30" s="59" t="s">
        <v>150</v>
      </c>
      <c r="B30" s="31" t="s">
        <v>93</v>
      </c>
      <c r="C30" s="32" t="s">
        <v>151</v>
      </c>
      <c r="D30" s="152" t="s">
        <v>80</v>
      </c>
      <c r="E30" s="153">
        <f>'MEM CALC  '!M47</f>
        <v>6</v>
      </c>
      <c r="F30" s="154">
        <v>48.56</v>
      </c>
      <c r="G30" s="102">
        <v>0.2882</v>
      </c>
      <c r="H30" s="48">
        <f t="shared" si="2"/>
        <v>62.55</v>
      </c>
      <c r="I30" s="48">
        <f aca="true" t="shared" si="3" ref="I30:I50">ROUND(SUM(E30*H30),2)</f>
        <v>375.3</v>
      </c>
      <c r="J30" s="30"/>
    </row>
    <row r="31" spans="1:10" ht="30.75" customHeight="1">
      <c r="A31" s="59" t="s">
        <v>148</v>
      </c>
      <c r="B31" s="31" t="s">
        <v>94</v>
      </c>
      <c r="C31" s="32" t="s">
        <v>149</v>
      </c>
      <c r="D31" s="152" t="s">
        <v>80</v>
      </c>
      <c r="E31" s="35">
        <f>'MEM CALC  '!M49</f>
        <v>6</v>
      </c>
      <c r="F31" s="151">
        <v>17.95</v>
      </c>
      <c r="G31" s="102">
        <v>0.2882</v>
      </c>
      <c r="H31" s="48">
        <f t="shared" si="2"/>
        <v>23.12</v>
      </c>
      <c r="I31" s="48">
        <f t="shared" si="3"/>
        <v>138.72</v>
      </c>
      <c r="J31" s="30"/>
    </row>
    <row r="32" spans="1:10" ht="78" customHeight="1">
      <c r="A32" s="59" t="s">
        <v>163</v>
      </c>
      <c r="B32" s="31" t="s">
        <v>95</v>
      </c>
      <c r="C32" s="32" t="s">
        <v>164</v>
      </c>
      <c r="D32" s="152" t="s">
        <v>80</v>
      </c>
      <c r="E32" s="35">
        <f>'MEM CALC  '!M51</f>
        <v>9</v>
      </c>
      <c r="F32" s="151">
        <v>298.29</v>
      </c>
      <c r="G32" s="102">
        <v>0.2882</v>
      </c>
      <c r="H32" s="48">
        <f t="shared" si="2"/>
        <v>384.26</v>
      </c>
      <c r="I32" s="48">
        <f t="shared" si="3"/>
        <v>3458.34</v>
      </c>
      <c r="J32" s="30"/>
    </row>
    <row r="33" spans="1:10" ht="39.75" customHeight="1">
      <c r="A33" s="59" t="s">
        <v>161</v>
      </c>
      <c r="B33" s="31" t="s">
        <v>96</v>
      </c>
      <c r="C33" s="32" t="s">
        <v>162</v>
      </c>
      <c r="D33" s="152" t="s">
        <v>80</v>
      </c>
      <c r="E33" s="35">
        <f>'MEM CALC  '!M53</f>
        <v>2</v>
      </c>
      <c r="F33" s="151">
        <v>134.92</v>
      </c>
      <c r="G33" s="102">
        <v>0.2882</v>
      </c>
      <c r="H33" s="48">
        <f t="shared" si="2"/>
        <v>173.8</v>
      </c>
      <c r="I33" s="48">
        <f t="shared" si="3"/>
        <v>347.6</v>
      </c>
      <c r="J33" s="30"/>
    </row>
    <row r="34" spans="1:10" ht="49.5" customHeight="1">
      <c r="A34" s="59" t="s">
        <v>165</v>
      </c>
      <c r="B34" s="31" t="s">
        <v>98</v>
      </c>
      <c r="C34" s="32" t="s">
        <v>166</v>
      </c>
      <c r="D34" s="152" t="s">
        <v>80</v>
      </c>
      <c r="E34" s="35">
        <f>'MEM CALC  '!M55</f>
        <v>1</v>
      </c>
      <c r="F34" s="151">
        <v>39.74</v>
      </c>
      <c r="G34" s="102">
        <v>0.2882</v>
      </c>
      <c r="H34" s="48">
        <f t="shared" si="2"/>
        <v>51.19</v>
      </c>
      <c r="I34" s="48">
        <f t="shared" si="3"/>
        <v>51.19</v>
      </c>
      <c r="J34" s="30"/>
    </row>
    <row r="35" spans="1:10" ht="39" customHeight="1">
      <c r="A35" s="59" t="s">
        <v>97</v>
      </c>
      <c r="B35" s="31" t="s">
        <v>99</v>
      </c>
      <c r="C35" s="32" t="s">
        <v>167</v>
      </c>
      <c r="D35" s="152" t="s">
        <v>80</v>
      </c>
      <c r="E35" s="35">
        <f>'MEM CALC  '!M57</f>
        <v>1</v>
      </c>
      <c r="F35" s="151">
        <v>124.25</v>
      </c>
      <c r="G35" s="102">
        <v>0.2882</v>
      </c>
      <c r="H35" s="48">
        <f t="shared" si="2"/>
        <v>160.06</v>
      </c>
      <c r="I35" s="48">
        <f t="shared" si="3"/>
        <v>160.06</v>
      </c>
      <c r="J35" s="30"/>
    </row>
    <row r="36" spans="1:10" ht="89.25" customHeight="1">
      <c r="A36" s="59" t="s">
        <v>175</v>
      </c>
      <c r="B36" s="31" t="s">
        <v>100</v>
      </c>
      <c r="C36" s="32" t="s">
        <v>176</v>
      </c>
      <c r="D36" s="152" t="s">
        <v>80</v>
      </c>
      <c r="E36" s="35">
        <f>'MEM CALC  '!M59</f>
        <v>1</v>
      </c>
      <c r="F36" s="151">
        <v>677.04</v>
      </c>
      <c r="G36" s="102">
        <v>0.2882</v>
      </c>
      <c r="H36" s="48">
        <f t="shared" si="2"/>
        <v>872.16</v>
      </c>
      <c r="I36" s="48">
        <f t="shared" si="3"/>
        <v>872.16</v>
      </c>
      <c r="J36" s="30"/>
    </row>
    <row r="37" spans="1:10" ht="68.25" customHeight="1">
      <c r="A37" s="59" t="s">
        <v>168</v>
      </c>
      <c r="B37" s="31" t="s">
        <v>101</v>
      </c>
      <c r="C37" s="32" t="s">
        <v>169</v>
      </c>
      <c r="D37" s="152" t="s">
        <v>58</v>
      </c>
      <c r="E37" s="35">
        <f>'MEM CALC  '!M61</f>
        <v>6</v>
      </c>
      <c r="F37" s="151">
        <v>216.66</v>
      </c>
      <c r="G37" s="102">
        <v>0.2882</v>
      </c>
      <c r="H37" s="48">
        <f t="shared" si="2"/>
        <v>279.1</v>
      </c>
      <c r="I37" s="48">
        <f t="shared" si="3"/>
        <v>1674.6</v>
      </c>
      <c r="J37" s="30"/>
    </row>
    <row r="38" spans="1:10" ht="91.5" customHeight="1">
      <c r="A38" s="31" t="s">
        <v>170</v>
      </c>
      <c r="B38" s="31" t="s">
        <v>102</v>
      </c>
      <c r="C38" s="32" t="s">
        <v>171</v>
      </c>
      <c r="D38" s="152" t="s">
        <v>80</v>
      </c>
      <c r="E38" s="35">
        <f>'MEM CALC  '!M63</f>
        <v>5</v>
      </c>
      <c r="F38" s="151">
        <v>291.87</v>
      </c>
      <c r="G38" s="102">
        <v>0.2882</v>
      </c>
      <c r="H38" s="48">
        <f t="shared" si="2"/>
        <v>375.99</v>
      </c>
      <c r="I38" s="48">
        <f t="shared" si="3"/>
        <v>1879.95</v>
      </c>
      <c r="J38" s="30"/>
    </row>
    <row r="39" spans="1:10" ht="93.75" customHeight="1">
      <c r="A39" s="31" t="s">
        <v>170</v>
      </c>
      <c r="B39" s="31" t="s">
        <v>103</v>
      </c>
      <c r="C39" s="32" t="s">
        <v>172</v>
      </c>
      <c r="D39" s="152" t="s">
        <v>80</v>
      </c>
      <c r="E39" s="35">
        <f>'MEM CALC  '!M65</f>
        <v>1</v>
      </c>
      <c r="F39" s="151">
        <v>291.87</v>
      </c>
      <c r="G39" s="102">
        <v>0.2882</v>
      </c>
      <c r="H39" s="48">
        <f t="shared" si="2"/>
        <v>375.99</v>
      </c>
      <c r="I39" s="48">
        <f t="shared" si="3"/>
        <v>375.99</v>
      </c>
      <c r="J39" s="30"/>
    </row>
    <row r="40" spans="1:10" ht="44.25" customHeight="1">
      <c r="A40" s="27" t="s">
        <v>173</v>
      </c>
      <c r="B40" s="31" t="s">
        <v>105</v>
      </c>
      <c r="C40" s="32" t="s">
        <v>177</v>
      </c>
      <c r="D40" s="152" t="s">
        <v>80</v>
      </c>
      <c r="E40" s="35">
        <f>'MEM CALC  '!M67</f>
        <v>2</v>
      </c>
      <c r="F40" s="151">
        <v>175.79</v>
      </c>
      <c r="G40" s="102">
        <v>0.2882</v>
      </c>
      <c r="H40" s="48">
        <f t="shared" si="2"/>
        <v>226.45</v>
      </c>
      <c r="I40" s="48">
        <f t="shared" si="3"/>
        <v>452.9</v>
      </c>
      <c r="J40" s="30"/>
    </row>
    <row r="41" spans="1:10" ht="24" customHeight="1">
      <c r="A41" s="27"/>
      <c r="B41" s="31" t="s">
        <v>106</v>
      </c>
      <c r="C41" s="32" t="s">
        <v>190</v>
      </c>
      <c r="D41" s="152" t="s">
        <v>58</v>
      </c>
      <c r="E41" s="35">
        <f>'MEM CALC  '!M69</f>
        <v>50</v>
      </c>
      <c r="F41" s="151">
        <v>3.45</v>
      </c>
      <c r="G41" s="102">
        <v>0.2882</v>
      </c>
      <c r="H41" s="48">
        <f t="shared" si="2"/>
        <v>4.44</v>
      </c>
      <c r="I41" s="48">
        <f t="shared" si="3"/>
        <v>222</v>
      </c>
      <c r="J41" s="30"/>
    </row>
    <row r="42" spans="1:10" ht="43.5" customHeight="1">
      <c r="A42" s="27" t="s">
        <v>120</v>
      </c>
      <c r="B42" s="31" t="s">
        <v>107</v>
      </c>
      <c r="C42" s="32" t="s">
        <v>121</v>
      </c>
      <c r="D42" s="152" t="s">
        <v>80</v>
      </c>
      <c r="E42" s="35">
        <f>'MEM CALC  '!M71</f>
        <v>2</v>
      </c>
      <c r="F42" s="151">
        <v>10.16</v>
      </c>
      <c r="G42" s="102">
        <v>0.2882</v>
      </c>
      <c r="H42" s="48">
        <f t="shared" si="2"/>
        <v>13.09</v>
      </c>
      <c r="I42" s="48">
        <f t="shared" si="3"/>
        <v>26.18</v>
      </c>
      <c r="J42" s="30"/>
    </row>
    <row r="43" spans="1:10" ht="39" customHeight="1">
      <c r="A43" s="191" t="s">
        <v>179</v>
      </c>
      <c r="B43" s="192" t="s">
        <v>109</v>
      </c>
      <c r="C43" s="193" t="s">
        <v>181</v>
      </c>
      <c r="D43" s="194" t="s">
        <v>80</v>
      </c>
      <c r="E43" s="195">
        <f>'MEM CALC  '!M73</f>
        <v>3</v>
      </c>
      <c r="F43" s="196">
        <v>11.7</v>
      </c>
      <c r="G43" s="189">
        <v>0.2882</v>
      </c>
      <c r="H43" s="190">
        <f t="shared" si="2"/>
        <v>15.07</v>
      </c>
      <c r="I43" s="190">
        <f t="shared" si="3"/>
        <v>45.21</v>
      </c>
      <c r="J43" s="30"/>
    </row>
    <row r="44" spans="1:10" ht="41.25" customHeight="1">
      <c r="A44" s="27" t="s">
        <v>180</v>
      </c>
      <c r="B44" s="31" t="s">
        <v>110</v>
      </c>
      <c r="C44" s="32" t="s">
        <v>182</v>
      </c>
      <c r="D44" s="152" t="s">
        <v>80</v>
      </c>
      <c r="E44" s="35">
        <f>'MEM CALC  '!M75</f>
        <v>1</v>
      </c>
      <c r="F44" s="151">
        <v>39.1</v>
      </c>
      <c r="G44" s="102">
        <v>0.2882</v>
      </c>
      <c r="H44" s="48">
        <f t="shared" si="2"/>
        <v>50.37</v>
      </c>
      <c r="I44" s="48">
        <f t="shared" si="3"/>
        <v>50.37</v>
      </c>
      <c r="J44" s="30"/>
    </row>
    <row r="45" spans="1:10" ht="45.75" customHeight="1">
      <c r="A45" s="27" t="s">
        <v>108</v>
      </c>
      <c r="B45" s="31" t="s">
        <v>111</v>
      </c>
      <c r="C45" s="32" t="s">
        <v>183</v>
      </c>
      <c r="D45" s="152" t="s">
        <v>80</v>
      </c>
      <c r="E45" s="35">
        <f>'MEM CALC  '!M77</f>
        <v>1</v>
      </c>
      <c r="F45" s="151">
        <v>50.63</v>
      </c>
      <c r="G45" s="102">
        <v>0.2882</v>
      </c>
      <c r="H45" s="48">
        <f t="shared" si="2"/>
        <v>65.22</v>
      </c>
      <c r="I45" s="48">
        <f t="shared" si="3"/>
        <v>65.22</v>
      </c>
      <c r="J45" s="30"/>
    </row>
    <row r="46" spans="1:10" ht="54.75" customHeight="1">
      <c r="A46" s="27" t="s">
        <v>118</v>
      </c>
      <c r="B46" s="31" t="s">
        <v>112</v>
      </c>
      <c r="C46" s="32" t="s">
        <v>119</v>
      </c>
      <c r="D46" s="158" t="s">
        <v>58</v>
      </c>
      <c r="E46" s="35">
        <f>'MEM CALC  '!M79</f>
        <v>85</v>
      </c>
      <c r="F46" s="151">
        <v>6.59</v>
      </c>
      <c r="G46" s="102">
        <v>0.2882</v>
      </c>
      <c r="H46" s="48">
        <f t="shared" si="2"/>
        <v>8.49</v>
      </c>
      <c r="I46" s="48">
        <f t="shared" si="3"/>
        <v>721.65</v>
      </c>
      <c r="J46" s="30"/>
    </row>
    <row r="47" spans="1:10" ht="80.25" customHeight="1">
      <c r="A47" s="27" t="s">
        <v>117</v>
      </c>
      <c r="B47" s="31" t="s">
        <v>113</v>
      </c>
      <c r="C47" s="32" t="s">
        <v>184</v>
      </c>
      <c r="D47" s="158" t="s">
        <v>80</v>
      </c>
      <c r="E47" s="35">
        <f>'MEM CALC  '!M81</f>
        <v>1</v>
      </c>
      <c r="F47" s="151">
        <v>154.94</v>
      </c>
      <c r="G47" s="102">
        <v>0.2882</v>
      </c>
      <c r="H47" s="48">
        <f t="shared" si="2"/>
        <v>199.59</v>
      </c>
      <c r="I47" s="48">
        <f t="shared" si="3"/>
        <v>199.59</v>
      </c>
      <c r="J47" s="30"/>
    </row>
    <row r="48" spans="1:10" ht="49.5" customHeight="1">
      <c r="A48" s="27" t="s">
        <v>185</v>
      </c>
      <c r="B48" s="31" t="s">
        <v>114</v>
      </c>
      <c r="C48" s="32" t="s">
        <v>186</v>
      </c>
      <c r="D48" s="152" t="s">
        <v>58</v>
      </c>
      <c r="E48" s="35">
        <f>'MEM CALC  '!M83</f>
        <v>3</v>
      </c>
      <c r="F48" s="151">
        <v>108.96</v>
      </c>
      <c r="G48" s="102">
        <v>0.2882</v>
      </c>
      <c r="H48" s="48">
        <f t="shared" si="2"/>
        <v>140.36</v>
      </c>
      <c r="I48" s="48">
        <f t="shared" si="3"/>
        <v>421.08</v>
      </c>
      <c r="J48" s="30"/>
    </row>
    <row r="49" spans="1:10" ht="21.75" customHeight="1">
      <c r="A49" s="27"/>
      <c r="B49" s="31" t="s">
        <v>115</v>
      </c>
      <c r="C49" s="32" t="s">
        <v>187</v>
      </c>
      <c r="D49" s="152" t="s">
        <v>58</v>
      </c>
      <c r="E49" s="35">
        <f>'MEM CALC  '!M85</f>
        <v>18</v>
      </c>
      <c r="F49" s="151">
        <v>11.6</v>
      </c>
      <c r="G49" s="102">
        <v>0.2882</v>
      </c>
      <c r="H49" s="48">
        <f t="shared" si="2"/>
        <v>14.94</v>
      </c>
      <c r="I49" s="48">
        <f t="shared" si="3"/>
        <v>268.92</v>
      </c>
      <c r="J49" s="30"/>
    </row>
    <row r="50" spans="1:10" ht="36" customHeight="1">
      <c r="A50" s="27" t="s">
        <v>188</v>
      </c>
      <c r="B50" s="31" t="s">
        <v>116</v>
      </c>
      <c r="C50" s="32" t="s">
        <v>189</v>
      </c>
      <c r="D50" s="158" t="s">
        <v>80</v>
      </c>
      <c r="E50" s="35">
        <f>'MEM CALC  '!M87</f>
        <v>2</v>
      </c>
      <c r="F50" s="151">
        <v>21.6</v>
      </c>
      <c r="G50" s="102">
        <v>0.2882</v>
      </c>
      <c r="H50" s="48">
        <f t="shared" si="2"/>
        <v>27.83</v>
      </c>
      <c r="I50" s="48">
        <f t="shared" si="3"/>
        <v>55.66</v>
      </c>
      <c r="J50" s="30"/>
    </row>
    <row r="51" spans="1:10" ht="36" customHeight="1">
      <c r="A51" s="27"/>
      <c r="B51" s="31"/>
      <c r="C51" s="32"/>
      <c r="D51" s="158"/>
      <c r="E51" s="35"/>
      <c r="F51" s="151"/>
      <c r="G51" s="102"/>
      <c r="H51" s="48"/>
      <c r="I51" s="48"/>
      <c r="J51" s="30"/>
    </row>
    <row r="52" spans="1:10" ht="39" customHeight="1">
      <c r="A52" s="27"/>
      <c r="B52" s="31"/>
      <c r="C52" s="32"/>
      <c r="D52" s="158"/>
      <c r="E52" s="35"/>
      <c r="F52" s="151"/>
      <c r="G52" s="102"/>
      <c r="H52" s="48"/>
      <c r="I52" s="48"/>
      <c r="J52" s="30"/>
    </row>
    <row r="53" spans="1:9" ht="15.75" customHeight="1">
      <c r="A53" s="42"/>
      <c r="B53" s="43"/>
      <c r="C53" s="47" t="s">
        <v>18</v>
      </c>
      <c r="D53" s="44"/>
      <c r="E53" s="45"/>
      <c r="F53" s="46"/>
      <c r="G53" s="58"/>
      <c r="H53" s="58"/>
      <c r="I53" s="120">
        <f>ROUND(SUM(I8+I11+I15+I26+I29),2)</f>
        <v>32915.93</v>
      </c>
    </row>
    <row r="54" spans="1:9" ht="17.25" customHeight="1">
      <c r="A54" s="27"/>
      <c r="B54" s="31"/>
      <c r="C54" s="32"/>
      <c r="D54" s="37"/>
      <c r="E54" s="35"/>
      <c r="F54" s="34"/>
      <c r="G54" s="34"/>
      <c r="H54" s="36"/>
      <c r="I54" s="41"/>
    </row>
    <row r="55" spans="1:9" ht="17.25" customHeight="1">
      <c r="A55" s="27"/>
      <c r="B55" s="31"/>
      <c r="C55" s="32"/>
      <c r="D55" s="37"/>
      <c r="E55" s="35"/>
      <c r="F55" s="34"/>
      <c r="G55" s="34"/>
      <c r="H55" s="36"/>
      <c r="I55" s="41"/>
    </row>
    <row r="56" spans="1:9" ht="17.25" customHeight="1">
      <c r="A56" s="27"/>
      <c r="B56" s="31"/>
      <c r="C56" s="32"/>
      <c r="D56" s="37"/>
      <c r="E56" s="35"/>
      <c r="F56" s="34"/>
      <c r="G56" s="34"/>
      <c r="H56" s="36"/>
      <c r="I56" s="41"/>
    </row>
    <row r="57" spans="1:9" ht="17.25" customHeight="1">
      <c r="A57" s="27"/>
      <c r="B57" s="31"/>
      <c r="C57" s="32"/>
      <c r="D57" s="37"/>
      <c r="E57" s="35"/>
      <c r="F57" s="34"/>
      <c r="G57" s="34"/>
      <c r="H57" s="36"/>
      <c r="I57" s="41"/>
    </row>
    <row r="58" spans="1:9" ht="17.25" customHeight="1">
      <c r="A58" s="27"/>
      <c r="B58" s="31"/>
      <c r="C58" s="92" t="s">
        <v>54</v>
      </c>
      <c r="D58" s="37"/>
      <c r="E58" s="35"/>
      <c r="F58" s="34"/>
      <c r="G58" s="34"/>
      <c r="H58" s="36"/>
      <c r="I58" s="41"/>
    </row>
    <row r="59" spans="1:9" ht="41.25" customHeight="1">
      <c r="A59" s="27"/>
      <c r="B59" s="31"/>
      <c r="C59" s="93" t="s">
        <v>126</v>
      </c>
      <c r="D59" s="37"/>
      <c r="E59" s="35"/>
      <c r="F59" s="34"/>
      <c r="G59" s="34"/>
      <c r="H59" s="36"/>
      <c r="I59" s="41"/>
    </row>
    <row r="60" spans="1:9" ht="31.5" customHeight="1">
      <c r="A60" s="27"/>
      <c r="B60" s="31"/>
      <c r="C60" s="93" t="s">
        <v>55</v>
      </c>
      <c r="D60" s="37"/>
      <c r="E60" s="35"/>
      <c r="F60" s="34"/>
      <c r="G60" s="34"/>
      <c r="H60" s="36"/>
      <c r="I60" s="41"/>
    </row>
    <row r="61" spans="1:9" ht="60" customHeight="1">
      <c r="A61" s="27"/>
      <c r="B61" s="31"/>
      <c r="C61" s="93" t="s">
        <v>86</v>
      </c>
      <c r="D61" s="37"/>
      <c r="E61" s="35"/>
      <c r="F61" s="34"/>
      <c r="G61" s="34"/>
      <c r="H61" s="36"/>
      <c r="I61" s="41"/>
    </row>
    <row r="62" spans="1:9" ht="42" customHeight="1">
      <c r="A62" s="27"/>
      <c r="B62" s="31"/>
      <c r="C62" s="93" t="s">
        <v>56</v>
      </c>
      <c r="D62" s="37"/>
      <c r="E62" s="35"/>
      <c r="F62" s="34"/>
      <c r="G62" s="34"/>
      <c r="H62" s="36"/>
      <c r="I62" s="41"/>
    </row>
    <row r="63" spans="1:9" ht="32.25" customHeight="1">
      <c r="A63" s="27"/>
      <c r="B63" s="31"/>
      <c r="C63" s="93" t="s">
        <v>57</v>
      </c>
      <c r="D63" s="37"/>
      <c r="E63" s="35"/>
      <c r="F63" s="34"/>
      <c r="G63" s="34"/>
      <c r="H63" s="36"/>
      <c r="I63" s="41"/>
    </row>
    <row r="64" spans="1:9" ht="34.5" customHeight="1">
      <c r="A64" s="31"/>
      <c r="B64" s="31"/>
      <c r="C64" s="142" t="s">
        <v>76</v>
      </c>
      <c r="D64" s="37"/>
      <c r="E64" s="35"/>
      <c r="F64" s="34"/>
      <c r="G64" s="143"/>
      <c r="H64" s="34"/>
      <c r="I64" s="144"/>
    </row>
    <row r="65" spans="1:9" ht="34.5" customHeight="1">
      <c r="A65" s="31"/>
      <c r="B65" s="31"/>
      <c r="C65" s="142"/>
      <c r="D65" s="37"/>
      <c r="E65" s="35"/>
      <c r="F65" s="34"/>
      <c r="G65" s="143"/>
      <c r="H65" s="34"/>
      <c r="I65" s="144"/>
    </row>
    <row r="66" spans="1:9" ht="34.5" customHeight="1">
      <c r="A66" s="31"/>
      <c r="B66" s="31"/>
      <c r="C66" s="142"/>
      <c r="D66" s="37"/>
      <c r="E66" s="35"/>
      <c r="F66" s="34"/>
      <c r="G66" s="143"/>
      <c r="H66" s="34"/>
      <c r="I66" s="144"/>
    </row>
    <row r="67" spans="1:9" ht="34.5" customHeight="1">
      <c r="A67" s="31"/>
      <c r="B67" s="31"/>
      <c r="C67" s="142"/>
      <c r="D67" s="37"/>
      <c r="E67" s="35"/>
      <c r="F67" s="34"/>
      <c r="G67" s="143"/>
      <c r="H67" s="34"/>
      <c r="I67" s="144"/>
    </row>
    <row r="68" spans="1:9" ht="34.5" customHeight="1">
      <c r="A68" s="31"/>
      <c r="B68" s="31"/>
      <c r="C68" s="142"/>
      <c r="D68" s="37"/>
      <c r="E68" s="35"/>
      <c r="F68" s="34"/>
      <c r="G68" s="143"/>
      <c r="H68" s="34"/>
      <c r="I68" s="144"/>
    </row>
    <row r="69" spans="1:9" ht="12.75">
      <c r="A69" s="150"/>
      <c r="B69" s="150"/>
      <c r="C69" s="64"/>
      <c r="D69" s="150"/>
      <c r="E69" s="64"/>
      <c r="F69" s="150"/>
      <c r="G69" s="64"/>
      <c r="H69" s="150"/>
      <c r="I69" s="150"/>
    </row>
  </sheetData>
  <sheetProtection/>
  <mergeCells count="4">
    <mergeCell ref="A3:C3"/>
    <mergeCell ref="E3:F3"/>
    <mergeCell ref="A4:C4"/>
    <mergeCell ref="A5:C5"/>
  </mergeCells>
  <hyperlinks>
    <hyperlink ref="I65081" r:id="rId1" display="DATA:Setembro/2010"/>
    <hyperlink ref="I65075" r:id="rId2" display="DATA:Setembro/2010"/>
    <hyperlink ref="I65069" r:id="rId3" display="DATA:Setembro/2010"/>
    <hyperlink ref="I65046" r:id="rId4" display="DATA:Setembro/2010"/>
    <hyperlink ref="I65044" r:id="rId5" display="DATA:Setembro/2010"/>
    <hyperlink ref="I65082" r:id="rId6" display="DATA:Setembro/2010"/>
    <hyperlink ref="I65076" r:id="rId7" display="DATA:Setembro/2010"/>
    <hyperlink ref="I65070" r:id="rId8" display="DATA:Setembro/2010"/>
    <hyperlink ref="I65047" r:id="rId9" display="DATA:Setembro/2010"/>
    <hyperlink ref="I65045" r:id="rId10" display="DATA:Setembro/2010"/>
    <hyperlink ref="I65080" r:id="rId11" display="DATA:Setembro/2010"/>
    <hyperlink ref="I65074" r:id="rId12" display="DATA:Setembro/2010"/>
    <hyperlink ref="I65068" r:id="rId13" display="DATA:Setembro/2010"/>
    <hyperlink ref="I65043" r:id="rId14" display="DATA:Setembro/2010"/>
    <hyperlink ref="I65120" r:id="rId15" display="DATA:Setembro/2010"/>
    <hyperlink ref="I65114" r:id="rId16" display="DATA:Setembro/2010"/>
    <hyperlink ref="I65108" r:id="rId17" display="DATA:Setembro/2010"/>
    <hyperlink ref="I65085" r:id="rId18" display="DATA:Setembro/2010"/>
    <hyperlink ref="I65083" r:id="rId19" display="DATA:Setembro/2010"/>
    <hyperlink ref="I6" r:id="rId20" display="DATA:Setembro/2010"/>
    <hyperlink ref="I65128" r:id="rId21" display="DATA:Setembro/2010"/>
    <hyperlink ref="I65122" r:id="rId22" display="DATA:Setembro/2010"/>
    <hyperlink ref="I65116" r:id="rId23" display="DATA:Setembro/2010"/>
    <hyperlink ref="I65093" r:id="rId24" display="DATA:Setembro/2010"/>
    <hyperlink ref="I65091" r:id="rId25" display="DATA:Setembro/2010"/>
    <hyperlink ref="I165" r:id="rId26" display="DATA:Setembro/2010"/>
    <hyperlink ref="I65295" r:id="rId27" display="DATA:Setembro/2010"/>
    <hyperlink ref="I65289" r:id="rId28" display="DATA:Setembro/2010"/>
    <hyperlink ref="I65283" r:id="rId29" display="DATA:Setembro/2010"/>
    <hyperlink ref="I65260" r:id="rId30" display="DATA:Setembro/2010"/>
    <hyperlink ref="I65258" r:id="rId31" display="DATA:Setembro/2010"/>
    <hyperlink ref="I120" r:id="rId32" display="DATA:Setembro/2010"/>
    <hyperlink ref="I118" r:id="rId33" display="DATA:Setembro/2010"/>
    <hyperlink ref="I166" r:id="rId34" display="DATA:Setembro/2010"/>
    <hyperlink ref="I65296" r:id="rId35" display="DATA:Setembro/2010"/>
    <hyperlink ref="I65290" r:id="rId36" display="DATA:Setembro/2010"/>
    <hyperlink ref="I65284" r:id="rId37" display="DATA:Setembro/2010"/>
    <hyperlink ref="I65261" r:id="rId38" display="DATA:Setembro/2010"/>
    <hyperlink ref="I65259" r:id="rId39" display="DATA:Setembro/2010"/>
    <hyperlink ref="I121" r:id="rId40" display="DATA:Setembro/2010"/>
    <hyperlink ref="I119" r:id="rId41" display="DATA:Setembro/2010"/>
    <hyperlink ref="I164" r:id="rId42" display="DATA:Setembro/2010"/>
    <hyperlink ref="I65294" r:id="rId43" display="DATA:Setembro/2010"/>
    <hyperlink ref="I65288" r:id="rId44" display="DATA:Setembro/2010"/>
    <hyperlink ref="I65282" r:id="rId45" display="DATA:Setembro/2010"/>
    <hyperlink ref="I65257" r:id="rId46" display="DATA:Setembro/2010"/>
    <hyperlink ref="I117" r:id="rId47" display="DATA:Setembro/2010"/>
    <hyperlink ref="I204" r:id="rId48" display="DATA:Setembro/2010"/>
    <hyperlink ref="I65299" r:id="rId49" display="DATA:Setembro/2010"/>
    <hyperlink ref="I65297" r:id="rId50" display="DATA:Setembro/2010"/>
    <hyperlink ref="I158" r:id="rId51" display="DATA:Setembro/2010"/>
    <hyperlink ref="I156" r:id="rId52" display="DATA:Setembro/2010"/>
    <hyperlink ref="I65307" r:id="rId53" display="DATA:Setembro/2010"/>
    <hyperlink ref="I65305" r:id="rId54" display="DATA:Setembro/2010"/>
    <hyperlink ref="I65181" r:id="rId55" display="DATA:Setembro/2010"/>
    <hyperlink ref="I65175" r:id="rId56" display="DATA:Setembro/2010"/>
    <hyperlink ref="I65169" r:id="rId57" display="DATA:Setembro/2010"/>
    <hyperlink ref="I65146" r:id="rId58" display="DATA:Setembro/2010"/>
    <hyperlink ref="I65144" r:id="rId59" display="DATA:Setembro/2010"/>
    <hyperlink ref="I65182" r:id="rId60" display="DATA:Setembro/2010"/>
    <hyperlink ref="I65176" r:id="rId61" display="DATA:Setembro/2010"/>
    <hyperlink ref="I65170" r:id="rId62" display="DATA:Setembro/2010"/>
    <hyperlink ref="I65147" r:id="rId63" display="DATA:Setembro/2010"/>
    <hyperlink ref="I65145" r:id="rId64" display="DATA:Setembro/2010"/>
    <hyperlink ref="I65180" r:id="rId65" display="DATA:Setembro/2010"/>
    <hyperlink ref="I65174" r:id="rId66" display="DATA:Setembro/2010"/>
    <hyperlink ref="I65168" r:id="rId67" display="DATA:Setembro/2010"/>
    <hyperlink ref="I65143" r:id="rId68" display="DATA:Setembro/2010"/>
    <hyperlink ref="I90" r:id="rId69" display="DATA:Setembro/2010"/>
    <hyperlink ref="I65220" r:id="rId70" display="DATA:Setembro/2010"/>
    <hyperlink ref="I65214" r:id="rId71" display="DATA:Setembro/2010"/>
    <hyperlink ref="I65208" r:id="rId72" display="DATA:Setembro/2010"/>
    <hyperlink ref="I65185" r:id="rId73" display="DATA:Setembro/2010"/>
    <hyperlink ref="I65183" r:id="rId74" display="DATA:Setembro/2010"/>
    <hyperlink ref="I65228" r:id="rId75" display="DATA:Setembro/2010"/>
    <hyperlink ref="I65222" r:id="rId76" display="DATA:Setembro/2010"/>
    <hyperlink ref="I65216" r:id="rId77" display="DATA:Setembro/2010"/>
    <hyperlink ref="I65193" r:id="rId78" display="DATA:Setembro/2010"/>
    <hyperlink ref="I65191" r:id="rId79" display="DATA:Setembro/2010"/>
    <hyperlink ref="I65130" r:id="rId80" display="DATA:Setembro/2010"/>
    <hyperlink ref="I65124" r:id="rId81" display="DATA:Setembro/2010"/>
    <hyperlink ref="I65118" r:id="rId82" display="DATA:Setembro/2010"/>
    <hyperlink ref="I65095" r:id="rId83" display="DATA:Setembro/2010"/>
    <hyperlink ref="I65131" r:id="rId84" display="DATA:Setembro/2010"/>
    <hyperlink ref="I65125" r:id="rId85" display="DATA:Setembro/2010"/>
    <hyperlink ref="I65119" r:id="rId86" display="DATA:Setembro/2010"/>
    <hyperlink ref="I65096" r:id="rId87" display="DATA:Setembro/2010"/>
    <hyperlink ref="I65094" r:id="rId88" display="DATA:Setembro/2010"/>
    <hyperlink ref="I65129" r:id="rId89" display="DATA:Setembro/2010"/>
    <hyperlink ref="I65123" r:id="rId90" display="DATA:Setembro/2010"/>
    <hyperlink ref="I65117" r:id="rId91" display="DATA:Setembro/2010"/>
    <hyperlink ref="I65092" r:id="rId92" display="DATA:Setembro/2010"/>
    <hyperlink ref="I65163" r:id="rId93" display="DATA:Setembro/2010"/>
    <hyperlink ref="I65157" r:id="rId94" display="DATA:Setembro/2010"/>
    <hyperlink ref="I65134" r:id="rId95" display="DATA:Setembro/2010"/>
    <hyperlink ref="I65132" r:id="rId96" display="DATA:Setembro/2010"/>
    <hyperlink ref="I65177" r:id="rId97" display="DATA:Setembro/2010"/>
    <hyperlink ref="I65171" r:id="rId98" display="DATA:Setembro/2010"/>
    <hyperlink ref="I65165" r:id="rId99" display="DATA:Setembro/2010"/>
    <hyperlink ref="I65142" r:id="rId100" display="DATA:Setembro/2010"/>
    <hyperlink ref="I65140" r:id="rId101" display="DATA:Setembro/2010"/>
    <hyperlink ref="I65115" r:id="rId102" display="DATA:Setembro/2010"/>
    <hyperlink ref="I65109" r:id="rId103" display="DATA:Setembro/2010"/>
    <hyperlink ref="I65103" r:id="rId104" display="DATA:Setembro/2010"/>
    <hyperlink ref="I65078" r:id="rId105" display="DATA:Setembro/2010"/>
    <hyperlink ref="I65110" r:id="rId106" display="DATA:Setembro/2010"/>
    <hyperlink ref="I65104" r:id="rId107" display="DATA:Setembro/2010"/>
    <hyperlink ref="I65079" r:id="rId108" display="DATA:Setembro/2010"/>
    <hyperlink ref="I65102" r:id="rId109" display="DATA:Setembro/2010"/>
    <hyperlink ref="I65077" r:id="rId110" display="DATA:Setembro/2010"/>
    <hyperlink ref="I65154" r:id="rId111" display="DATA:Setembro/2010"/>
    <hyperlink ref="I65148" r:id="rId112" display="DATA:Setembro/2010"/>
    <hyperlink ref="I65162" r:id="rId113" display="DATA:Setembro/2010"/>
    <hyperlink ref="I65156" r:id="rId114" display="DATA:Setembro/2010"/>
    <hyperlink ref="I65150" r:id="rId115" display="DATA:Setembro/2010"/>
    <hyperlink ref="I65127" r:id="rId116" display="DATA:Setembro/2010"/>
    <hyperlink ref="I65050" r:id="rId117" display="DATA:Setembro/2010"/>
    <hyperlink ref="I65038" r:id="rId118" display="DATA:Setembro/2010"/>
    <hyperlink ref="I65015" r:id="rId119" display="DATA:Setembro/2010"/>
    <hyperlink ref="I65013" r:id="rId120" display="DATA:Setembro/2010"/>
    <hyperlink ref="I65051" r:id="rId121" display="DATA:Setembro/2010"/>
    <hyperlink ref="I65039" r:id="rId122" display="DATA:Setembro/2010"/>
    <hyperlink ref="I65016" r:id="rId123" display="DATA:Setembro/2010"/>
    <hyperlink ref="I65014" r:id="rId124" display="DATA:Setembro/2010"/>
    <hyperlink ref="I65049" r:id="rId125" display="DATA:Setembro/2010"/>
    <hyperlink ref="I65037" r:id="rId126" display="DATA:Setembro/2010"/>
    <hyperlink ref="I65012" r:id="rId127" display="DATA:Setembro/2010"/>
    <hyperlink ref="I65089" r:id="rId128" display="DATA:Setembro/2010"/>
    <hyperlink ref="I65054" r:id="rId129" display="DATA:Setembro/2010"/>
    <hyperlink ref="I65052" r:id="rId130" display="DATA:Setembro/2010"/>
    <hyperlink ref="I65097" r:id="rId131" display="DATA:Setembro/2010"/>
    <hyperlink ref="I65062" r:id="rId132" display="DATA:Setembro/2010"/>
    <hyperlink ref="I65060" r:id="rId133" display="DATA:Setembro/2010"/>
    <hyperlink ref="I65033" r:id="rId134" display="DATA:Setembro/2010"/>
    <hyperlink ref="I65027" r:id="rId135" display="DATA:Setembro/2010"/>
    <hyperlink ref="I65004" r:id="rId136" display="DATA:Setembro/2010"/>
    <hyperlink ref="I65002" r:id="rId137" display="DATA:Setembro/2010"/>
    <hyperlink ref="I65040" r:id="rId138" display="DATA:Setembro/2010"/>
    <hyperlink ref="I65034" r:id="rId139" display="DATA:Setembro/2010"/>
    <hyperlink ref="I65028" r:id="rId140" display="DATA:Setembro/2010"/>
    <hyperlink ref="I65005" r:id="rId141" display="DATA:Setembro/2010"/>
    <hyperlink ref="I65003" r:id="rId142" display="DATA:Setembro/2010"/>
    <hyperlink ref="I65032" r:id="rId143" display="DATA:Setembro/2010"/>
    <hyperlink ref="I65026" r:id="rId144" display="DATA:Setembro/2010"/>
    <hyperlink ref="I65001" r:id="rId145" display="DATA:Setembro/2010"/>
    <hyperlink ref="I65072" r:id="rId146" display="DATA:Setembro/2010"/>
    <hyperlink ref="I65066" r:id="rId147" display="DATA:Setembro/2010"/>
    <hyperlink ref="I65041" r:id="rId148" display="DATA:Setembro/2010"/>
    <hyperlink ref="I65086" r:id="rId149" display="DATA:Setembro/2010"/>
    <hyperlink ref="I65024" r:id="rId150" display="DATA:Setembro/2010"/>
    <hyperlink ref="I65018" r:id="rId151" display="DATA:Setembro/2010"/>
    <hyperlink ref="I64989" r:id="rId152" display="DATA:Setembro/2010"/>
    <hyperlink ref="I64987" r:id="rId153" display="DATA:Setembro/2010"/>
    <hyperlink ref="I65025" r:id="rId154" display="DATA:Setembro/2010"/>
    <hyperlink ref="I65019" r:id="rId155" display="DATA:Setembro/2010"/>
    <hyperlink ref="I64990" r:id="rId156" display="DATA:Setembro/2010"/>
    <hyperlink ref="I64988" r:id="rId157" display="DATA:Setembro/2010"/>
    <hyperlink ref="I65023" r:id="rId158" display="DATA:Setembro/2010"/>
    <hyperlink ref="I65017" r:id="rId159" display="DATA:Setembro/2010"/>
    <hyperlink ref="I65011" r:id="rId160" display="DATA:Setembro/2010"/>
    <hyperlink ref="I64986" r:id="rId161" display="DATA:Setembro/2010"/>
    <hyperlink ref="I65063" r:id="rId162" display="DATA:Setembro/2010"/>
    <hyperlink ref="I65057" r:id="rId163" display="DATA:Setembro/2010"/>
    <hyperlink ref="I65071" r:id="rId164" display="DATA:Setembro/2010"/>
    <hyperlink ref="I65065" r:id="rId165" display="DATA:Setembro/2010"/>
    <hyperlink ref="I65059" r:id="rId166" display="DATA:Setembro/2010"/>
    <hyperlink ref="I65036" r:id="rId167" display="DATA:Setembro/2010"/>
    <hyperlink ref="I65126" r:id="rId168" display="DATA:Setembro/2010"/>
    <hyperlink ref="I65164" r:id="rId169" display="DATA:Setembro/2010"/>
    <hyperlink ref="I65158" r:id="rId170" display="DATA:Setembro/2010"/>
    <hyperlink ref="I65135" r:id="rId171" display="DATA:Setembro/2010"/>
    <hyperlink ref="I65133" r:id="rId172" display="DATA:Setembro/2010"/>
    <hyperlink ref="I65178" r:id="rId173" display="DATA:Setembro/2010"/>
    <hyperlink ref="I65172" r:id="rId174" display="DATA:Setembro/2010"/>
    <hyperlink ref="I65166" r:id="rId175" display="DATA:Setembro/2010"/>
    <hyperlink ref="I65141" r:id="rId176" display="DATA:Setembro/2010"/>
    <hyperlink ref="I215" r:id="rId177" display="DATA:Setembro/2010"/>
    <hyperlink ref="I65310" r:id="rId178" display="DATA:Setembro/2010"/>
    <hyperlink ref="I65308" r:id="rId179" display="DATA:Setembro/2010"/>
    <hyperlink ref="I170" r:id="rId180" display="DATA:Setembro/2010"/>
    <hyperlink ref="I168" r:id="rId181" display="DATA:Setembro/2010"/>
    <hyperlink ref="I216" r:id="rId182" display="DATA:Setembro/2010"/>
    <hyperlink ref="I65311" r:id="rId183" display="DATA:Setembro/2010"/>
    <hyperlink ref="I65309" r:id="rId184" display="DATA:Setembro/2010"/>
    <hyperlink ref="I171" r:id="rId185" display="DATA:Setembro/2010"/>
    <hyperlink ref="I169" r:id="rId186" display="DATA:Setembro/2010"/>
    <hyperlink ref="I214" r:id="rId187" display="DATA:Setembro/2010"/>
    <hyperlink ref="I167" r:id="rId188" display="DATA:Setembro/2010"/>
    <hyperlink ref="I254" r:id="rId189" display="DATA:Setembro/2010"/>
    <hyperlink ref="I208" r:id="rId190" display="DATA:Setembro/2010"/>
    <hyperlink ref="I206" r:id="rId191" display="DATA:Setembro/2010"/>
    <hyperlink ref="I69" r:id="rId192" display="DATA:Setembro/2010"/>
    <hyperlink ref="I65231" r:id="rId193" display="DATA:Setembro/2010"/>
    <hyperlink ref="I65225" r:id="rId194" display="DATA:Setembro/2010"/>
    <hyperlink ref="I65219" r:id="rId195" display="DATA:Setembro/2010"/>
    <hyperlink ref="I65196" r:id="rId196" display="DATA:Setembro/2010"/>
    <hyperlink ref="I65194" r:id="rId197" display="DATA:Setembro/2010"/>
    <hyperlink ref="I65232" r:id="rId198" display="DATA:Setembro/2010"/>
    <hyperlink ref="I65226" r:id="rId199" display="DATA:Setembro/2010"/>
    <hyperlink ref="I65197" r:id="rId200" display="DATA:Setembro/2010"/>
    <hyperlink ref="I65195" r:id="rId201" display="DATA:Setembro/2010"/>
    <hyperlink ref="I65230" r:id="rId202" display="DATA:Setembro/2010"/>
    <hyperlink ref="I65224" r:id="rId203" display="DATA:Setembro/2010"/>
    <hyperlink ref="I65218" r:id="rId204" display="DATA:Setembro/2010"/>
    <hyperlink ref="I140" r:id="rId205" display="DATA:Setembro/2010"/>
    <hyperlink ref="I65270" r:id="rId206" display="DATA:Setembro/2010"/>
    <hyperlink ref="I65264" r:id="rId207" display="DATA:Setembro/2010"/>
    <hyperlink ref="I65235" r:id="rId208" display="DATA:Setembro/2010"/>
    <hyperlink ref="I65233" r:id="rId209" display="DATA:Setembro/2010"/>
    <hyperlink ref="I65278" r:id="rId210" display="DATA:Setembro/2010"/>
    <hyperlink ref="I65272" r:id="rId211" display="DATA:Setembro/2010"/>
    <hyperlink ref="I65266" r:id="rId212" display="DATA:Setembro/2010"/>
    <hyperlink ref="I65243" r:id="rId213" display="DATA:Setembro/2010"/>
    <hyperlink ref="I65241" r:id="rId214" display="DATA:Setembro/2010"/>
    <hyperlink ref="I65179" r:id="rId215" display="DATA:Setembro/2010"/>
    <hyperlink ref="I65173" r:id="rId216" display="DATA:Setembro/2010"/>
    <hyperlink ref="I65167" r:id="rId217" display="DATA:Setembro/2010"/>
    <hyperlink ref="I65213" r:id="rId218" display="DATA:Setembro/2010"/>
    <hyperlink ref="I65207" r:id="rId219" display="DATA:Setembro/2010"/>
    <hyperlink ref="I65184" r:id="rId220" display="DATA:Setembro/2010"/>
    <hyperlink ref="I65227" r:id="rId221" display="DATA:Setembro/2010"/>
    <hyperlink ref="I65221" r:id="rId222" display="DATA:Setembro/2010"/>
    <hyperlink ref="I65215" r:id="rId223" display="DATA:Setembro/2010"/>
    <hyperlink ref="I65192" r:id="rId224" display="DATA:Setembro/2010"/>
    <hyperlink ref="I65190" r:id="rId225" display="DATA:Setembro/2010"/>
    <hyperlink ref="I65159" r:id="rId226" display="DATA:Setembro/2010"/>
    <hyperlink ref="I65153" r:id="rId227" display="DATA:Setembro/2010"/>
    <hyperlink ref="I65160" r:id="rId228" display="DATA:Setembro/2010"/>
    <hyperlink ref="I65152" r:id="rId229" display="DATA:Setembro/2010"/>
    <hyperlink ref="I65204" r:id="rId230" display="DATA:Setembro/2010"/>
    <hyperlink ref="I65198" r:id="rId231" display="DATA:Setembro/2010"/>
    <hyperlink ref="I65212" r:id="rId232" display="DATA:Setembro/2010"/>
    <hyperlink ref="I65206" r:id="rId233" display="DATA:Setembro/2010"/>
    <hyperlink ref="I65200" r:id="rId234" display="DATA:Setembro/2010"/>
    <hyperlink ref="I65100" r:id="rId235" display="DATA:Setembro/2010"/>
    <hyperlink ref="I65088" r:id="rId236" display="DATA:Setembro/2010"/>
    <hyperlink ref="I65101" r:id="rId237" display="DATA:Setembro/2010"/>
    <hyperlink ref="I65064" r:id="rId238" display="DATA:Setembro/2010"/>
    <hyperlink ref="I65099" r:id="rId239" display="DATA:Setembro/2010"/>
    <hyperlink ref="I65087" r:id="rId240" display="DATA:Setembro/2010"/>
    <hyperlink ref="I65139" r:id="rId241" display="DATA:Setembro/2010"/>
    <hyperlink ref="I65112" r:id="rId242" display="DATA:Setembro/2010"/>
    <hyperlink ref="I65090" r:id="rId243" display="DATA:Setembro/2010"/>
    <hyperlink ref="I65084" r:id="rId244" display="DATA:Setembro/2010"/>
    <hyperlink ref="I65055" r:id="rId245" display="DATA:Setembro/2010"/>
    <hyperlink ref="I65053" r:id="rId246" display="DATA:Setembro/2010"/>
    <hyperlink ref="I65136" r:id="rId247" display="DATA:Setembro/2010"/>
    <hyperlink ref="I65073" r:id="rId248" display="DATA:Setembro/2010"/>
    <hyperlink ref="I65067" r:id="rId249" display="DATA:Setembro/2010"/>
    <hyperlink ref="I65061" r:id="rId250" display="DATA:Setembro/2010"/>
    <hyperlink ref="I65113" r:id="rId251" display="DATA:Setembro/2010"/>
    <hyperlink ref="I65107" r:id="rId252" display="DATA:Setembro/2010"/>
    <hyperlink ref="I65121" r:id="rId253" display="DATA:Setembro/2010"/>
    <hyperlink ref="I65111" r:id="rId254" display="DATA:Setembro/2010"/>
    <hyperlink ref="I65189" r:id="rId255" display="DATA:Setembro/2010"/>
    <hyperlink ref="I86" r:id="rId256" display="DATA:Setembro/2010"/>
    <hyperlink ref="I65210" r:id="rId257" display="DATA:Setembro/2010"/>
    <hyperlink ref="I65187" r:id="rId258" display="DATA:Setembro/2010"/>
    <hyperlink ref="I64960" r:id="rId259" display="DATA:Setembro/2010"/>
    <hyperlink ref="I64954" r:id="rId260" display="DATA:Setembro/2010"/>
    <hyperlink ref="I64948" r:id="rId261" display="DATA:Setembro/2010"/>
    <hyperlink ref="I64925" r:id="rId262" display="DATA:Setembro/2010"/>
    <hyperlink ref="I64923" r:id="rId263" display="DATA:Setembro/2010"/>
    <hyperlink ref="I64961" r:id="rId264" display="DATA:Setembro/2010"/>
    <hyperlink ref="I64955" r:id="rId265" display="DATA:Setembro/2010"/>
    <hyperlink ref="I64949" r:id="rId266" display="DATA:Setembro/2010"/>
    <hyperlink ref="I64926" r:id="rId267" display="DATA:Setembro/2010"/>
    <hyperlink ref="I64924" r:id="rId268" display="DATA:Setembro/2010"/>
    <hyperlink ref="I64959" r:id="rId269" display="DATA:Setembro/2010"/>
    <hyperlink ref="I64953" r:id="rId270" display="DATA:Setembro/2010"/>
    <hyperlink ref="I64947" r:id="rId271" display="DATA:Setembro/2010"/>
    <hyperlink ref="I64922" r:id="rId272" display="DATA:Setembro/2010"/>
    <hyperlink ref="I64999" r:id="rId273" display="DATA:Setembro/2010"/>
    <hyperlink ref="I64993" r:id="rId274" display="DATA:Setembro/2010"/>
    <hyperlink ref="I64964" r:id="rId275" display="DATA:Setembro/2010"/>
    <hyperlink ref="I64962" r:id="rId276" display="DATA:Setembro/2010"/>
    <hyperlink ref="I65007" r:id="rId277" display="DATA:Setembro/2010"/>
    <hyperlink ref="I64995" r:id="rId278" display="DATA:Setembro/2010"/>
    <hyperlink ref="I64972" r:id="rId279" display="DATA:Setembro/2010"/>
    <hyperlink ref="I64970" r:id="rId280" display="DATA:Setembro/2010"/>
    <hyperlink ref="I65137" r:id="rId281" display="DATA:Setembro/2010"/>
    <hyperlink ref="I65138" r:id="rId282" display="DATA:Setembro/2010"/>
    <hyperlink ref="I65161" r:id="rId283" display="DATA:Setembro/2010"/>
    <hyperlink ref="I83" r:id="rId284" display="DATA:Setembro/2010"/>
    <hyperlink ref="I65201" r:id="rId285" display="DATA:Setembro/2010"/>
    <hyperlink ref="I65186" r:id="rId286" display="DATA:Setembro/2010"/>
    <hyperlink ref="I65048" r:id="rId287" display="DATA:Setembro/2010"/>
    <hyperlink ref="I65022" r:id="rId288" display="DATA:Setembro/2010"/>
    <hyperlink ref="I65009" r:id="rId289" display="DATA:Setembro/2010"/>
    <hyperlink ref="I64997" r:id="rId290" display="DATA:Setembro/2010"/>
    <hyperlink ref="I64974" r:id="rId291" display="DATA:Setembro/2010"/>
    <hyperlink ref="I65010" r:id="rId292" display="DATA:Setembro/2010"/>
    <hyperlink ref="I64998" r:id="rId293" display="DATA:Setembro/2010"/>
    <hyperlink ref="I64975" r:id="rId294" display="DATA:Setembro/2010"/>
    <hyperlink ref="I64973" r:id="rId295" display="DATA:Setembro/2010"/>
    <hyperlink ref="I65008" r:id="rId296" display="DATA:Setembro/2010"/>
    <hyperlink ref="I64996" r:id="rId297" display="DATA:Setembro/2010"/>
    <hyperlink ref="I64971" r:id="rId298" display="DATA:Setembro/2010"/>
    <hyperlink ref="I65042" r:id="rId299" display="DATA:Setembro/2010"/>
    <hyperlink ref="I65056" r:id="rId300" display="DATA:Setembro/2010"/>
    <hyperlink ref="I65021" r:id="rId301" display="DATA:Setembro/2010"/>
    <hyperlink ref="I64994" r:id="rId302" display="DATA:Setembro/2010"/>
    <hyperlink ref="I64982" r:id="rId303" display="DATA:Setembro/2010"/>
    <hyperlink ref="I64957" r:id="rId304" display="DATA:Setembro/2010"/>
    <hyperlink ref="I64983" r:id="rId305" display="DATA:Setembro/2010"/>
    <hyperlink ref="I64958" r:id="rId306" display="DATA:Setembro/2010"/>
    <hyperlink ref="I64981" r:id="rId307" display="DATA:Setembro/2010"/>
    <hyperlink ref="I64956" r:id="rId308" display="DATA:Setembro/2010"/>
    <hyperlink ref="I65035" r:id="rId309" display="DATA:Setembro/2010"/>
    <hyperlink ref="I65029" r:id="rId310" display="DATA:Setembro/2010"/>
    <hyperlink ref="I65006" r:id="rId311" display="DATA:Setembro/2010"/>
    <hyperlink ref="I64929" r:id="rId312" display="DATA:Setembro/2010"/>
    <hyperlink ref="I64917" r:id="rId313" display="DATA:Setembro/2010"/>
    <hyperlink ref="I64894" r:id="rId314" display="DATA:Setembro/2010"/>
    <hyperlink ref="I64892" r:id="rId315" display="DATA:Setembro/2010"/>
    <hyperlink ref="I64930" r:id="rId316" display="DATA:Setembro/2010"/>
    <hyperlink ref="I64918" r:id="rId317" display="DATA:Setembro/2010"/>
    <hyperlink ref="I64895" r:id="rId318" display="DATA:Setembro/2010"/>
    <hyperlink ref="I64893" r:id="rId319" display="DATA:Setembro/2010"/>
    <hyperlink ref="I64928" r:id="rId320" display="DATA:Setembro/2010"/>
    <hyperlink ref="I64916" r:id="rId321" display="DATA:Setembro/2010"/>
    <hyperlink ref="I64891" r:id="rId322" display="DATA:Setembro/2010"/>
    <hyperlink ref="I64968" r:id="rId323" display="DATA:Setembro/2010"/>
    <hyperlink ref="I64933" r:id="rId324" display="DATA:Setembro/2010"/>
    <hyperlink ref="I64931" r:id="rId325" display="DATA:Setembro/2010"/>
    <hyperlink ref="I64976" r:id="rId326" display="DATA:Setembro/2010"/>
    <hyperlink ref="I64941" r:id="rId327" display="DATA:Setembro/2010"/>
    <hyperlink ref="I64939" r:id="rId328" display="DATA:Setembro/2010"/>
    <hyperlink ref="I64912" r:id="rId329" display="DATA:Setembro/2010"/>
    <hyperlink ref="I64906" r:id="rId330" display="DATA:Setembro/2010"/>
    <hyperlink ref="I64883" r:id="rId331" display="DATA:Setembro/2010"/>
    <hyperlink ref="I64881" r:id="rId332" display="DATA:Setembro/2010"/>
    <hyperlink ref="I64919" r:id="rId333" display="DATA:Setembro/2010"/>
    <hyperlink ref="I64913" r:id="rId334" display="DATA:Setembro/2010"/>
    <hyperlink ref="I64907" r:id="rId335" display="DATA:Setembro/2010"/>
    <hyperlink ref="I64884" r:id="rId336" display="DATA:Setembro/2010"/>
    <hyperlink ref="I64882" r:id="rId337" display="DATA:Setembro/2010"/>
    <hyperlink ref="I64911" r:id="rId338" display="DATA:Setembro/2010"/>
    <hyperlink ref="I64905" r:id="rId339" display="DATA:Setembro/2010"/>
    <hyperlink ref="I64880" r:id="rId340" display="DATA:Setembro/2010"/>
    <hyperlink ref="I64951" r:id="rId341" display="DATA:Setembro/2010"/>
    <hyperlink ref="I64945" r:id="rId342" display="DATA:Setembro/2010"/>
    <hyperlink ref="I64920" r:id="rId343" display="DATA:Setembro/2010"/>
    <hyperlink ref="I64965" r:id="rId344" display="DATA:Setembro/2010"/>
    <hyperlink ref="I64903" r:id="rId345" display="DATA:Setembro/2010"/>
    <hyperlink ref="I64897" r:id="rId346" display="DATA:Setembro/2010"/>
    <hyperlink ref="I64868" r:id="rId347" display="DATA:Setembro/2010"/>
    <hyperlink ref="I64866" r:id="rId348" display="DATA:Setembro/2010"/>
    <hyperlink ref="I64904" r:id="rId349" display="DATA:Setembro/2010"/>
    <hyperlink ref="I64898" r:id="rId350" display="DATA:Setembro/2010"/>
    <hyperlink ref="I64869" r:id="rId351" display="DATA:Setembro/2010"/>
    <hyperlink ref="I64867" r:id="rId352" display="DATA:Setembro/2010"/>
    <hyperlink ref="I64902" r:id="rId353" display="DATA:Setembro/2010"/>
    <hyperlink ref="I64896" r:id="rId354" display="DATA:Setembro/2010"/>
    <hyperlink ref="I64890" r:id="rId355" display="DATA:Setembro/2010"/>
    <hyperlink ref="I64865" r:id="rId356" display="DATA:Setembro/2010"/>
    <hyperlink ref="I64942" r:id="rId357" display="DATA:Setembro/2010"/>
    <hyperlink ref="I64936" r:id="rId358" display="DATA:Setembro/2010"/>
    <hyperlink ref="I64950" r:id="rId359" display="DATA:Setembro/2010"/>
    <hyperlink ref="I64944" r:id="rId360" display="DATA:Setembro/2010"/>
    <hyperlink ref="I64938" r:id="rId361" display="DATA:Setembro/2010"/>
    <hyperlink ref="I64915" r:id="rId362" display="DATA:Setembro/2010"/>
    <hyperlink ref="I65020" r:id="rId363" display="DATA:Setembro/2010"/>
    <hyperlink ref="I94" r:id="rId364" display="DATA:Setembro/2010"/>
    <hyperlink ref="I95" r:id="rId365" display="DATA:Setembro/2010"/>
    <hyperlink ref="I65188" r:id="rId366" display="DATA:Setembro/2010"/>
    <hyperlink ref="I93" r:id="rId367" display="DATA:Setembro/2010"/>
    <hyperlink ref="I65223" r:id="rId368" display="DATA:Setembro/2010"/>
    <hyperlink ref="I65217" r:id="rId369" display="DATA:Setembro/2010"/>
    <hyperlink ref="I65211" r:id="rId370" display="DATA:Setembro/2010"/>
    <hyperlink ref="I133" r:id="rId371" display="DATA:Setembro/2010"/>
    <hyperlink ref="I65251" r:id="rId372" display="DATA:Setembro/2010"/>
    <hyperlink ref="I87" r:id="rId373" display="DATA:Setembro/2010"/>
    <hyperlink ref="I85" r:id="rId374" display="DATA:Setembro/2010"/>
    <hyperlink ref="I65236" r:id="rId375" display="DATA:Setembro/2010"/>
    <hyperlink ref="I65234" r:id="rId376" display="DATA:Setembro/2010"/>
    <hyperlink ref="I65098" r:id="rId377" display="DATA:Setembro/2010"/>
    <hyperlink ref="I65105" r:id="rId378" display="DATA:Setembro/2010"/>
    <hyperlink ref="I65149" r:id="rId379" display="DATA:Setembro/2010"/>
    <hyperlink ref="I65151" r:id="rId380" display="DATA:Setembro/2010"/>
    <hyperlink ref="I65058" r:id="rId381" display="DATA:Setembro/2010"/>
    <hyperlink ref="I65106" r:id="rId382" display="DATA:Setembro/2010"/>
    <hyperlink ref="I65031" r:id="rId383" display="DATA:Setembro/2010"/>
    <hyperlink ref="I64979" r:id="rId384" display="DATA:Setembro/2010"/>
    <hyperlink ref="I64967" r:id="rId385" display="DATA:Setembro/2010"/>
    <hyperlink ref="I64980" r:id="rId386" display="DATA:Setembro/2010"/>
    <hyperlink ref="I64943" r:id="rId387" display="DATA:Setembro/2010"/>
    <hyperlink ref="I64978" r:id="rId388" display="DATA:Setembro/2010"/>
    <hyperlink ref="I64966" r:id="rId389" display="DATA:Setembro/2010"/>
    <hyperlink ref="I64991" r:id="rId390" display="DATA:Setembro/2010"/>
    <hyperlink ref="I64969" r:id="rId391" display="DATA:Setembro/2010"/>
    <hyperlink ref="I64963" r:id="rId392" display="DATA:Setembro/2010"/>
    <hyperlink ref="I64934" r:id="rId393" display="DATA:Setembro/2010"/>
    <hyperlink ref="I64932" r:id="rId394" display="DATA:Setembro/2010"/>
    <hyperlink ref="I64952" r:id="rId395" display="DATA:Setembro/2010"/>
    <hyperlink ref="I64946" r:id="rId396" display="DATA:Setembro/2010"/>
    <hyperlink ref="I64940" r:id="rId397" display="DATA:Setembro/2010"/>
    <hyperlink ref="I64992" r:id="rId398" display="DATA:Setembro/2010"/>
    <hyperlink ref="I65000" r:id="rId399" display="DATA:Setembro/2010"/>
    <hyperlink ref="I7" r:id="rId400" display="DATA:Setembro/2010"/>
    <hyperlink ref="I65155" r:id="rId401" display="DATA:Setembro/2010"/>
    <hyperlink ref="I77" r:id="rId402" display="DATA:Setembro/2010"/>
    <hyperlink ref="I65030" r:id="rId403" display="DATA:Setembro/2010"/>
    <hyperlink ref="I64977" r:id="rId404" display="DATA:Setembro/2010"/>
    <hyperlink ref="I64888" r:id="rId405" display="DATA:Setembro/2010"/>
    <hyperlink ref="I64886" r:id="rId406" display="DATA:Setembro/2010"/>
    <hyperlink ref="I64889" r:id="rId407" display="DATA:Setembro/2010"/>
    <hyperlink ref="I64887" r:id="rId408" display="DATA:Setembro/2010"/>
    <hyperlink ref="I64910" r:id="rId409" display="DATA:Setembro/2010"/>
    <hyperlink ref="I64885" r:id="rId410" display="DATA:Setembro/2010"/>
    <hyperlink ref="I64927" r:id="rId411" display="DATA:Setembro/2010"/>
    <hyperlink ref="I64935" r:id="rId412" display="DATA:Setembro/2010"/>
    <hyperlink ref="I64900" r:id="rId413" display="DATA:Setembro/2010"/>
    <hyperlink ref="I64877" r:id="rId414" display="DATA:Setembro/2010"/>
    <hyperlink ref="I64875" r:id="rId415" display="DATA:Setembro/2010"/>
    <hyperlink ref="I64901" r:id="rId416" display="DATA:Setembro/2010"/>
    <hyperlink ref="I64878" r:id="rId417" display="DATA:Setembro/2010"/>
    <hyperlink ref="I64876" r:id="rId418" display="DATA:Setembro/2010"/>
    <hyperlink ref="I64899" r:id="rId419" display="DATA:Setembro/2010"/>
    <hyperlink ref="I64874" r:id="rId420" display="DATA:Setembro/2010"/>
    <hyperlink ref="I64914" r:id="rId421" display="DATA:Setembro/2010"/>
    <hyperlink ref="I64862" r:id="rId422" display="DATA:Setembro/2010"/>
    <hyperlink ref="I64860" r:id="rId423" display="DATA:Setembro/2010"/>
    <hyperlink ref="I64863" r:id="rId424" display="DATA:Setembro/2010"/>
    <hyperlink ref="I64861" r:id="rId425" display="DATA:Setembro/2010"/>
    <hyperlink ref="I64859" r:id="rId426" display="DATA:Setembro/2010"/>
    <hyperlink ref="I64909" r:id="rId427" display="DATA:Setembro/2010"/>
    <hyperlink ref="I88" r:id="rId428" display="DATA:Setembro/2010"/>
    <hyperlink ref="I89" r:id="rId429" display="DATA:Setembro/2010"/>
    <hyperlink ref="I65205" r:id="rId430" display="DATA:Setembro/2010"/>
    <hyperlink ref="I127" r:id="rId431" display="DATA:Setembro/2010"/>
    <hyperlink ref="I65245" r:id="rId432" display="DATA:Setembro/2010"/>
    <hyperlink ref="I81" r:id="rId433" display="DATA:Setembro/2010"/>
    <hyperlink ref="I79" r:id="rId434" display="DATA:Setembro/2010"/>
    <hyperlink ref="I64937" r:id="rId435" display="DATA:Setembro/2010"/>
    <hyperlink ref="I64985" r:id="rId436" display="DATA:Setembro/2010"/>
    <hyperlink ref="I64984" r:id="rId437" display="DATA:Setembro/2010"/>
    <hyperlink ref="I1" r:id="rId438" display="DATA:Setembro/2010"/>
    <hyperlink ref="I64921" r:id="rId439" display="DATA:Setembro/2010"/>
    <hyperlink ref="I64908" r:id="rId440" display="DATA:Setembro/2010"/>
    <hyperlink ref="I64879" r:id="rId441" display="DATA:Setembro/2010"/>
    <hyperlink ref="I64864" r:id="rId442" display="DATA:Setembro/2010"/>
    <hyperlink ref="I91" r:id="rId443" display="DATA:Setembro/2010"/>
    <hyperlink ref="I65209" r:id="rId444" display="DATA:Setembro/2010"/>
    <hyperlink ref="I129" r:id="rId445" display="DATA:Setembro/2010"/>
    <hyperlink ref="I65247" r:id="rId446" display="DATA:Setembro/2010"/>
    <hyperlink ref="I3" r:id="rId447" display="DATA:Setembro/2010"/>
    <hyperlink ref="I73" r:id="rId448" display="DATA:Setembro/2010"/>
    <hyperlink ref="I65203" r:id="rId449" display="DATA:Setembro/2010"/>
    <hyperlink ref="I74" r:id="rId450" display="DATA:Setembro/2010"/>
    <hyperlink ref="I72" r:id="rId451" display="DATA:Setembro/2010"/>
    <hyperlink ref="I65202" r:id="rId452" display="DATA:Setembro/2010"/>
    <hyperlink ref="I112" r:id="rId453" display="DATA:Setembro/2010"/>
    <hyperlink ref="I123" r:id="rId454" display="DATA:Setembro/2010"/>
    <hyperlink ref="I65253" r:id="rId455" display="DATA:Setembro/2010"/>
    <hyperlink ref="I78" r:id="rId456" display="DATA:Setembro/2010"/>
    <hyperlink ref="I76" r:id="rId457" display="DATA:Setembro/2010"/>
    <hyperlink ref="I124" r:id="rId458" display="DATA:Setembro/2010"/>
    <hyperlink ref="I65254" r:id="rId459" display="DATA:Setembro/2010"/>
    <hyperlink ref="I65248" r:id="rId460" display="DATA:Setembro/2010"/>
    <hyperlink ref="I65242" r:id="rId461" display="DATA:Setembro/2010"/>
    <hyperlink ref="I122" r:id="rId462" display="DATA:Setembro/2010"/>
    <hyperlink ref="I65252" r:id="rId463" display="DATA:Setembro/2010"/>
    <hyperlink ref="I65246" r:id="rId464" display="DATA:Setembro/2010"/>
    <hyperlink ref="I65240" r:id="rId465" display="DATA:Setembro/2010"/>
    <hyperlink ref="I75" r:id="rId466" display="DATA:Setembro/2010"/>
    <hyperlink ref="I162" r:id="rId467" display="DATA:Setembro/2010"/>
    <hyperlink ref="I65280" r:id="rId468" display="DATA:Setembro/2010"/>
    <hyperlink ref="I65255" r:id="rId469" display="DATA:Setembro/2010"/>
    <hyperlink ref="I116" r:id="rId470" display="DATA:Setembro/2010"/>
    <hyperlink ref="I114" r:id="rId471" display="DATA:Setembro/2010"/>
    <hyperlink ref="I65265" r:id="rId472" display="DATA:Setembro/2010"/>
    <hyperlink ref="I65263" r:id="rId473" display="DATA:Setembro/2010"/>
    <hyperlink ref="I84" r:id="rId474" display="DATA:Setembro/2010"/>
    <hyperlink ref="I134" r:id="rId475" display="DATA:Setembro/2010"/>
    <hyperlink ref="I65229" r:id="rId476" display="DATA:Setembro/2010"/>
    <hyperlink ref="I135" r:id="rId477" display="DATA:Setembro/2010"/>
    <hyperlink ref="I173" r:id="rId478" display="DATA:Setembro/2010"/>
    <hyperlink ref="I65268" r:id="rId479" display="DATA:Setembro/2010"/>
    <hyperlink ref="I125" r:id="rId480" display="DATA:Setembro/2010"/>
    <hyperlink ref="I65276" r:id="rId481" display="DATA:Setembro/2010"/>
    <hyperlink ref="I65274" r:id="rId482" display="DATA:Setembro/2010"/>
    <hyperlink ref="I64873" r:id="rId483" display="DATA:Setembro/2010"/>
    <hyperlink ref="I64844" r:id="rId484" display="DATA:Setembro/2010"/>
    <hyperlink ref="I64842" r:id="rId485" display="DATA:Setembro/2010"/>
    <hyperlink ref="I64845" r:id="rId486" display="DATA:Setembro/2010"/>
    <hyperlink ref="I64843" r:id="rId487" display="DATA:Setembro/2010"/>
    <hyperlink ref="I64872" r:id="rId488" display="DATA:Setembro/2010"/>
    <hyperlink ref="I64841" r:id="rId489" display="DATA:Setembro/2010"/>
    <hyperlink ref="I64848" r:id="rId490" display="DATA:Setembro/2010"/>
    <hyperlink ref="I64836" r:id="rId491" display="DATA:Setembro/2010"/>
    <hyperlink ref="I64813" r:id="rId492" display="DATA:Setembro/2010"/>
    <hyperlink ref="I64811" r:id="rId493" display="DATA:Setembro/2010"/>
    <hyperlink ref="I64849" r:id="rId494" display="DATA:Setembro/2010"/>
    <hyperlink ref="I64837" r:id="rId495" display="DATA:Setembro/2010"/>
    <hyperlink ref="I64814" r:id="rId496" display="DATA:Setembro/2010"/>
    <hyperlink ref="I64812" r:id="rId497" display="DATA:Setembro/2010"/>
    <hyperlink ref="I64847" r:id="rId498" display="DATA:Setembro/2010"/>
    <hyperlink ref="I64835" r:id="rId499" display="DATA:Setembro/2010"/>
    <hyperlink ref="I64810" r:id="rId500" display="DATA:Setembro/2010"/>
    <hyperlink ref="I64852" r:id="rId501" display="DATA:Setembro/2010"/>
    <hyperlink ref="I64850" r:id="rId502" display="DATA:Setembro/2010"/>
    <hyperlink ref="I64858" r:id="rId503" display="DATA:Setembro/2010"/>
    <hyperlink ref="I64831" r:id="rId504" display="DATA:Setembro/2010"/>
    <hyperlink ref="I64825" r:id="rId505" display="DATA:Setembro/2010"/>
    <hyperlink ref="I64802" r:id="rId506" display="DATA:Setembro/2010"/>
    <hyperlink ref="I64800" r:id="rId507" display="DATA:Setembro/2010"/>
    <hyperlink ref="I64838" r:id="rId508" display="DATA:Setembro/2010"/>
    <hyperlink ref="I64832" r:id="rId509" display="DATA:Setembro/2010"/>
    <hyperlink ref="I64826" r:id="rId510" display="DATA:Setembro/2010"/>
    <hyperlink ref="I64803" r:id="rId511" display="DATA:Setembro/2010"/>
    <hyperlink ref="I64801" r:id="rId512" display="DATA:Setembro/2010"/>
    <hyperlink ref="I64830" r:id="rId513" display="DATA:Setembro/2010"/>
    <hyperlink ref="I64824" r:id="rId514" display="DATA:Setembro/2010"/>
    <hyperlink ref="I64799" r:id="rId515" display="DATA:Setembro/2010"/>
    <hyperlink ref="I64870" r:id="rId516" display="DATA:Setembro/2010"/>
    <hyperlink ref="I64839" r:id="rId517" display="DATA:Setembro/2010"/>
    <hyperlink ref="I64822" r:id="rId518" display="DATA:Setembro/2010"/>
    <hyperlink ref="I64816" r:id="rId519" display="DATA:Setembro/2010"/>
    <hyperlink ref="I64787" r:id="rId520" display="DATA:Setembro/2010"/>
    <hyperlink ref="I64785" r:id="rId521" display="DATA:Setembro/2010"/>
    <hyperlink ref="I64823" r:id="rId522" display="DATA:Setembro/2010"/>
    <hyperlink ref="I64817" r:id="rId523" display="DATA:Setembro/2010"/>
    <hyperlink ref="I64788" r:id="rId524" display="DATA:Setembro/2010"/>
    <hyperlink ref="I64786" r:id="rId525" display="DATA:Setembro/2010"/>
    <hyperlink ref="I64821" r:id="rId526" display="DATA:Setembro/2010"/>
    <hyperlink ref="I64815" r:id="rId527" display="DATA:Setembro/2010"/>
    <hyperlink ref="I64809" r:id="rId528" display="DATA:Setembro/2010"/>
    <hyperlink ref="I64784" r:id="rId529" display="DATA:Setembro/2010"/>
    <hyperlink ref="I64855" r:id="rId530" display="DATA:Setembro/2010"/>
    <hyperlink ref="I64857" r:id="rId531" display="DATA:Setembro/2010"/>
    <hyperlink ref="I64834" r:id="rId532" display="DATA:Setembro/2010"/>
    <hyperlink ref="I64853" r:id="rId533" display="DATA:Setembro/2010"/>
    <hyperlink ref="I64851" r:id="rId534" display="DATA:Setembro/2010"/>
    <hyperlink ref="I64871" r:id="rId535" display="DATA:Setembro/2010"/>
    <hyperlink ref="I64807" r:id="rId536" display="DATA:Setembro/2010"/>
    <hyperlink ref="I64805" r:id="rId537" display="DATA:Setembro/2010"/>
    <hyperlink ref="I64808" r:id="rId538" display="DATA:Setembro/2010"/>
    <hyperlink ref="I64806" r:id="rId539" display="DATA:Setembro/2010"/>
    <hyperlink ref="I64829" r:id="rId540" display="DATA:Setembro/2010"/>
    <hyperlink ref="I64804" r:id="rId541" display="DATA:Setembro/2010"/>
    <hyperlink ref="I64846" r:id="rId542" display="DATA:Setembro/2010"/>
    <hyperlink ref="I64854" r:id="rId543" display="DATA:Setembro/2010"/>
    <hyperlink ref="I64819" r:id="rId544" display="DATA:Setembro/2010"/>
    <hyperlink ref="I64796" r:id="rId545" display="DATA:Setembro/2010"/>
    <hyperlink ref="I64794" r:id="rId546" display="DATA:Setembro/2010"/>
    <hyperlink ref="I64820" r:id="rId547" display="DATA:Setembro/2010"/>
    <hyperlink ref="I64797" r:id="rId548" display="DATA:Setembro/2010"/>
    <hyperlink ref="I64795" r:id="rId549" display="DATA:Setembro/2010"/>
    <hyperlink ref="I64818" r:id="rId550" display="DATA:Setembro/2010"/>
    <hyperlink ref="I64793" r:id="rId551" display="DATA:Setembro/2010"/>
    <hyperlink ref="I64833" r:id="rId552" display="DATA:Setembro/2010"/>
    <hyperlink ref="I64781" r:id="rId553" display="DATA:Setembro/2010"/>
    <hyperlink ref="I64779" r:id="rId554" display="DATA:Setembro/2010"/>
    <hyperlink ref="I64782" r:id="rId555" display="DATA:Setembro/2010"/>
    <hyperlink ref="I64780" r:id="rId556" display="DATA:Setembro/2010"/>
    <hyperlink ref="I64778" r:id="rId557" display="DATA:Setembro/2010"/>
    <hyperlink ref="I64828" r:id="rId558" display="DATA:Setembro/2010"/>
    <hyperlink ref="I64856" r:id="rId559" display="DATA:Setembro/2010"/>
    <hyperlink ref="I64840" r:id="rId560" display="DATA:Setembro/2010"/>
    <hyperlink ref="I65286" r:id="rId561" display="DATA:Setembro/2010"/>
    <hyperlink ref="I64827" r:id="rId562" display="DATA:Setembro/2010"/>
    <hyperlink ref="I64798" r:id="rId563" display="DATA:Setembro/2010"/>
    <hyperlink ref="I64783" r:id="rId564" display="DATA:Setembro/2010"/>
    <hyperlink ref="I65303" r:id="rId565" display="DATA:Setembro/2010"/>
    <hyperlink ref="I65301" r:id="rId566" display="DATA:Setembro/2010"/>
    <hyperlink ref="I163" r:id="rId567" display="DATA:Setembro/2010"/>
    <hyperlink ref="I161" r:id="rId568" display="DATA:Setembro/2010"/>
    <hyperlink ref="I209" r:id="rId569" display="DATA:Setembro/2010"/>
    <hyperlink ref="I65304" r:id="rId570" display="DATA:Setembro/2010"/>
    <hyperlink ref="I65302" r:id="rId571" display="DATA:Setembro/2010"/>
    <hyperlink ref="I207" r:id="rId572" display="DATA:Setembro/2010"/>
    <hyperlink ref="I65300" r:id="rId573" display="DATA:Setembro/2010"/>
    <hyperlink ref="I160" r:id="rId574" display="DATA:Setembro/2010"/>
    <hyperlink ref="I247" r:id="rId575" display="DATA:Setembro/2010"/>
    <hyperlink ref="I201" r:id="rId576" display="DATA:Setembro/2010"/>
    <hyperlink ref="I199" r:id="rId577" display="DATA:Setembro/2010"/>
    <hyperlink ref="I65271" r:id="rId578" display="DATA:Setembro/2010"/>
    <hyperlink ref="I65199" r:id="rId579" display="DATA:Setembro/2010"/>
    <hyperlink ref="I258" r:id="rId580" display="DATA:Setembro/2010"/>
    <hyperlink ref="I213" r:id="rId581" display="DATA:Setembro/2010"/>
    <hyperlink ref="I211" r:id="rId582" display="DATA:Setembro/2010"/>
    <hyperlink ref="I259" r:id="rId583" display="DATA:Setembro/2010"/>
    <hyperlink ref="I212" r:id="rId584" display="DATA:Setembro/2010"/>
    <hyperlink ref="I257" r:id="rId585" display="DATA:Setembro/2010"/>
    <hyperlink ref="I210" r:id="rId586" display="DATA:Setembro/2010"/>
    <hyperlink ref="I297" r:id="rId587" display="DATA:Setembro/2010"/>
    <hyperlink ref="I251" r:id="rId588" display="DATA:Setembro/2010"/>
    <hyperlink ref="I249" r:id="rId589" display="DATA:Setembro/2010"/>
    <hyperlink ref="I111" r:id="rId590" display="DATA:Setembro/2010"/>
    <hyperlink ref="I65262" r:id="rId591" display="DATA:Setembro/2010"/>
    <hyperlink ref="I65239" r:id="rId592" display="DATA:Setembro/2010"/>
    <hyperlink ref="I65237" r:id="rId593" display="DATA:Setembro/2010"/>
    <hyperlink ref="I65275" r:id="rId594" display="DATA:Setembro/2010"/>
    <hyperlink ref="I65269" r:id="rId595" display="DATA:Setembro/2010"/>
    <hyperlink ref="I65238" r:id="rId596" display="DATA:Setembro/2010"/>
    <hyperlink ref="I110" r:id="rId597" display="DATA:Setembro/2010"/>
    <hyperlink ref="I65273" r:id="rId598" display="DATA:Setembro/2010"/>
    <hyperlink ref="I65267" r:id="rId599" display="DATA:Setembro/2010"/>
    <hyperlink ref="I183" r:id="rId600" display="DATA:Setembro/2010"/>
    <hyperlink ref="I65313" r:id="rId601" display="DATA:Setembro/2010"/>
    <hyperlink ref="I65321" r:id="rId602" display="DATA:Setembro/2010"/>
    <hyperlink ref="I65315" r:id="rId603" display="DATA:Setembro/2010"/>
    <hyperlink ref="I65256" r:id="rId604" display="DATA:Setembro/2010"/>
    <hyperlink ref="I65250" r:id="rId605" display="DATA:Setembro/2010"/>
    <hyperlink ref="I65249" r:id="rId606" display="DATA:Setembro/2010"/>
    <hyperlink ref="I70" r:id="rId607" display="DATA:Setembro/2010"/>
    <hyperlink ref="I202" r:id="rId608" display="DATA:Setembro/2010"/>
    <hyperlink ref="I65320" r:id="rId609" display="DATA:Setembro/2010"/>
    <hyperlink ref="I157" r:id="rId610" display="DATA:Setembro/2010"/>
    <hyperlink ref="I155" r:id="rId611" display="DATA:Setembro/2010"/>
    <hyperlink ref="I203" r:id="rId612" display="DATA:Setembro/2010"/>
    <hyperlink ref="I65298" r:id="rId613" display="DATA:Setembro/2010"/>
    <hyperlink ref="I65319" r:id="rId614" display="DATA:Setembro/2010"/>
    <hyperlink ref="I154" r:id="rId615" display="DATA:Setembro/2010"/>
    <hyperlink ref="I241" r:id="rId616" display="DATA:Setembro/2010"/>
    <hyperlink ref="I195" r:id="rId617" display="DATA:Setembro/2010"/>
    <hyperlink ref="I193" r:id="rId618" display="DATA:Setembro/2010"/>
    <hyperlink ref="I252" r:id="rId619" display="DATA:Setembro/2010"/>
    <hyperlink ref="I205" r:id="rId620" display="DATA:Setembro/2010"/>
    <hyperlink ref="I253" r:id="rId621" display="DATA:Setembro/2010"/>
    <hyperlink ref="I291" r:id="rId622" display="DATA:Setembro/2010"/>
    <hyperlink ref="I245" r:id="rId623" display="DATA:Setembro/2010"/>
    <hyperlink ref="I243" r:id="rId624" display="DATA:Setembro/2010"/>
    <hyperlink ref="I105" r:id="rId625" display="DATA:Setembro/2010"/>
    <hyperlink ref="I106" r:id="rId626" display="DATA:Setembro/2010"/>
    <hyperlink ref="I104" r:id="rId627" display="DATA:Setembro/2010"/>
    <hyperlink ref="I177" r:id="rId628" display="DATA:Setembro/2010"/>
    <hyperlink ref="I65244" r:id="rId629" display="DATA:Setembro/2010"/>
    <hyperlink ref="I184" r:id="rId630" display="DATA:Setembro/2010"/>
    <hyperlink ref="I65314" r:id="rId631" display="DATA:Setembro/2010"/>
    <hyperlink ref="I65279" r:id="rId632" display="DATA:Setembro/2010"/>
    <hyperlink ref="I65277" r:id="rId633" display="DATA:Setembro/2010"/>
    <hyperlink ref="I139" r:id="rId634" display="DATA:Setembro/2010"/>
    <hyperlink ref="I137" r:id="rId635" display="DATA:Setembro/2010"/>
    <hyperlink ref="I185" r:id="rId636" display="DATA:Setembro/2010"/>
    <hyperlink ref="I138" r:id="rId637" display="DATA:Setembro/2010"/>
    <hyperlink ref="I136" r:id="rId638" display="DATA:Setembro/2010"/>
    <hyperlink ref="I223" r:id="rId639" display="DATA:Setembro/2010"/>
    <hyperlink ref="I65318" r:id="rId640" display="DATA:Setembro/2010"/>
    <hyperlink ref="I65316" r:id="rId641" display="DATA:Setembro/2010"/>
    <hyperlink ref="I175" r:id="rId642" display="DATA:Setembro/2010"/>
    <hyperlink ref="I109" r:id="rId643" display="DATA:Setembro/2010"/>
    <hyperlink ref="I234" r:id="rId644" display="DATA:Setembro/2010"/>
    <hyperlink ref="I189" r:id="rId645" display="DATA:Setembro/2010"/>
    <hyperlink ref="I187" r:id="rId646" display="DATA:Setembro/2010"/>
    <hyperlink ref="I235" r:id="rId647" display="DATA:Setembro/2010"/>
    <hyperlink ref="I190" r:id="rId648" display="DATA:Setembro/2010"/>
    <hyperlink ref="I188" r:id="rId649" display="DATA:Setembro/2010"/>
    <hyperlink ref="I233" r:id="rId650" display="DATA:Setembro/2010"/>
    <hyperlink ref="I186" r:id="rId651" display="DATA:Setembro/2010"/>
    <hyperlink ref="I273" r:id="rId652" display="DATA:Setembro/2010"/>
    <hyperlink ref="I227" r:id="rId653" display="DATA:Setembro/2010"/>
    <hyperlink ref="I225" r:id="rId654" display="DATA:Setembro/2010"/>
    <hyperlink ref="I159" r:id="rId655" display="DATA:Setembro/2010"/>
    <hyperlink ref="I65291" r:id="rId656" display="DATA:Setembro/2010"/>
    <hyperlink ref="I65285" r:id="rId657" display="DATA:Setembro/2010"/>
    <hyperlink ref="I132" r:id="rId658" display="DATA:Setembro/2010"/>
    <hyperlink ref="I130" r:id="rId659" display="DATA:Setembro/2010"/>
    <hyperlink ref="I178" r:id="rId660" display="DATA:Setembro/2010"/>
    <hyperlink ref="I131" r:id="rId661" display="DATA:Setembro/2010"/>
    <hyperlink ref="I176" r:id="rId662" display="DATA:Setembro/2010"/>
    <hyperlink ref="I65306" r:id="rId663" display="DATA:Setembro/2010"/>
    <hyperlink ref="I65317" r:id="rId664" display="DATA:Setembro/2010"/>
    <hyperlink ref="I102" r:id="rId665" display="DATA:Setembro/2010"/>
    <hyperlink ref="I182" r:id="rId666" display="DATA:Setembro/2010"/>
    <hyperlink ref="I180" r:id="rId667" display="DATA:Setembro/2010"/>
    <hyperlink ref="I228" r:id="rId668" display="DATA:Setembro/2010"/>
    <hyperlink ref="I181" r:id="rId669" display="DATA:Setembro/2010"/>
    <hyperlink ref="I226" r:id="rId670" display="DATA:Setembro/2010"/>
    <hyperlink ref="I179" r:id="rId671" display="DATA:Setembro/2010"/>
    <hyperlink ref="I266" r:id="rId672" display="DATA:Setembro/2010"/>
    <hyperlink ref="I220" r:id="rId673" display="DATA:Setembro/2010"/>
    <hyperlink ref="I218" r:id="rId674" display="DATA:Setembro/2010"/>
    <hyperlink ref="I80" r:id="rId675" display="DATA:Setembro/2010"/>
    <hyperlink ref="I152" r:id="rId676" display="DATA:Setembro/2010"/>
    <hyperlink ref="I98" r:id="rId677" display="DATA:Setembro/2010"/>
    <hyperlink ref="I92" r:id="rId678" display="DATA:Setembro/2010"/>
    <hyperlink ref="I143" r:id="rId679" display="DATA:Setembro/2010"/>
    <hyperlink ref="I96" r:id="rId680" display="DATA:Setembro/2010"/>
    <hyperlink ref="I144" r:id="rId681" display="DATA:Setembro/2010"/>
    <hyperlink ref="I99" r:id="rId682" display="DATA:Setembro/2010"/>
    <hyperlink ref="I97" r:id="rId683" display="DATA:Setembro/2010"/>
    <hyperlink ref="I142" r:id="rId684" display="DATA:Setembro/2010"/>
    <hyperlink ref="I265" r:id="rId685" display="DATA:Setembro/2010"/>
    <hyperlink ref="I219" r:id="rId686" display="DATA:Setembro/2010"/>
    <hyperlink ref="I217" r:id="rId687" display="DATA:Setembro/2010"/>
    <hyperlink ref="I82" r:id="rId688" display="DATA:Setembro/2010"/>
    <hyperlink ref="I151" r:id="rId689" display="DATA:Setembro/2010"/>
    <hyperlink ref="I65281" r:id="rId690" display="DATA:Setembro/2010"/>
    <hyperlink ref="I276" r:id="rId691" display="DATA:Setembro/2010"/>
    <hyperlink ref="I231" r:id="rId692" display="DATA:Setembro/2010"/>
    <hyperlink ref="I229" r:id="rId693" display="DATA:Setembro/2010"/>
    <hyperlink ref="I277" r:id="rId694" display="DATA:Setembro/2010"/>
    <hyperlink ref="I232" r:id="rId695" display="DATA:Setembro/2010"/>
    <hyperlink ref="I230" r:id="rId696" display="DATA:Setembro/2010"/>
    <hyperlink ref="I275" r:id="rId697" display="DATA:Setembro/2010"/>
    <hyperlink ref="I315" r:id="rId698" display="DATA:Setembro/2010"/>
    <hyperlink ref="I269" r:id="rId699" display="DATA:Setembro/2010"/>
    <hyperlink ref="I267" r:id="rId700" display="DATA:Setembro/2010"/>
    <hyperlink ref="I65292" r:id="rId701" display="DATA:Setembro/2010"/>
    <hyperlink ref="I65293" r:id="rId702" display="DATA:Setembro/2010"/>
    <hyperlink ref="I65287" r:id="rId703" display="DATA:Setembro/2010"/>
    <hyperlink ref="I128" r:id="rId704" display="DATA:Setembro/2010"/>
    <hyperlink ref="I147" r:id="rId705" display="DATA:Setembro/2010"/>
    <hyperlink ref="I126" r:id="rId706" display="DATA:Setembro/2010"/>
    <hyperlink ref="I115" r:id="rId707" display="DATA:Setembro/2010"/>
    <hyperlink ref="I71" r:id="rId708" display="DATA:Setembro/2010"/>
    <hyperlink ref="I64773" r:id="rId709" display="DATA:Setembro/2010"/>
    <hyperlink ref="I64767" r:id="rId710" display="DATA:Setembro/2010"/>
    <hyperlink ref="I64744" r:id="rId711" display="DATA:Setembro/2010"/>
    <hyperlink ref="I64742" r:id="rId712" display="DATA:Setembro/2010"/>
    <hyperlink ref="I64774" r:id="rId713" display="DATA:Setembro/2010"/>
    <hyperlink ref="I64768" r:id="rId714" display="DATA:Setembro/2010"/>
    <hyperlink ref="I64745" r:id="rId715" display="DATA:Setembro/2010"/>
    <hyperlink ref="I64743" r:id="rId716" display="DATA:Setembro/2010"/>
    <hyperlink ref="I64772" r:id="rId717" display="DATA:Setembro/2010"/>
    <hyperlink ref="I64766" r:id="rId718" display="DATA:Setembro/2010"/>
    <hyperlink ref="I64741" r:id="rId719" display="DATA:Setembro/2010"/>
    <hyperlink ref="I64791" r:id="rId720" display="DATA:Setembro/2010"/>
    <hyperlink ref="I64789" r:id="rId721" display="DATA:Setembro/2010"/>
    <hyperlink ref="I64792" r:id="rId722" display="DATA:Setembro/2010"/>
    <hyperlink ref="I64790" r:id="rId723" display="DATA:Setembro/2010"/>
    <hyperlink ref="I64776" r:id="rId724" display="DATA:Setembro/2010"/>
    <hyperlink ref="I64777" r:id="rId725" display="DATA:Setembro/2010"/>
    <hyperlink ref="I64775" r:id="rId726" display="DATA:Setembro/2010"/>
    <hyperlink ref="I64748" r:id="rId727" display="DATA:Setembro/2010"/>
    <hyperlink ref="I64736" r:id="rId728" display="DATA:Setembro/2010"/>
    <hyperlink ref="I64713" r:id="rId729" display="DATA:Setembro/2010"/>
    <hyperlink ref="I64711" r:id="rId730" display="DATA:Setembro/2010"/>
    <hyperlink ref="I64749" r:id="rId731" display="DATA:Setembro/2010"/>
    <hyperlink ref="I64737" r:id="rId732" display="DATA:Setembro/2010"/>
    <hyperlink ref="I64714" r:id="rId733" display="DATA:Setembro/2010"/>
    <hyperlink ref="I64712" r:id="rId734" display="DATA:Setembro/2010"/>
    <hyperlink ref="I64747" r:id="rId735" display="DATA:Setembro/2010"/>
    <hyperlink ref="I64735" r:id="rId736" display="DATA:Setembro/2010"/>
    <hyperlink ref="I64710" r:id="rId737" display="DATA:Setembro/2010"/>
    <hyperlink ref="I64752" r:id="rId738" display="DATA:Setembro/2010"/>
    <hyperlink ref="I64750" r:id="rId739" display="DATA:Setembro/2010"/>
    <hyperlink ref="I64760" r:id="rId740" display="DATA:Setembro/2010"/>
    <hyperlink ref="I64758" r:id="rId741" display="DATA:Setembro/2010"/>
    <hyperlink ref="I64731" r:id="rId742" display="DATA:Setembro/2010"/>
    <hyperlink ref="I64725" r:id="rId743" display="DATA:Setembro/2010"/>
    <hyperlink ref="I64702" r:id="rId744" display="DATA:Setembro/2010"/>
    <hyperlink ref="I64700" r:id="rId745" display="DATA:Setembro/2010"/>
    <hyperlink ref="I64738" r:id="rId746" display="DATA:Setembro/2010"/>
    <hyperlink ref="I64732" r:id="rId747" display="DATA:Setembro/2010"/>
    <hyperlink ref="I64726" r:id="rId748" display="DATA:Setembro/2010"/>
    <hyperlink ref="I64703" r:id="rId749" display="DATA:Setembro/2010"/>
    <hyperlink ref="I64701" r:id="rId750" display="DATA:Setembro/2010"/>
    <hyperlink ref="I64730" r:id="rId751" display="DATA:Setembro/2010"/>
    <hyperlink ref="I64724" r:id="rId752" display="DATA:Setembro/2010"/>
    <hyperlink ref="I64699" r:id="rId753" display="DATA:Setembro/2010"/>
    <hyperlink ref="I64770" r:id="rId754" display="DATA:Setembro/2010"/>
    <hyperlink ref="I64764" r:id="rId755" display="DATA:Setembro/2010"/>
    <hyperlink ref="I64739" r:id="rId756" display="DATA:Setembro/2010"/>
    <hyperlink ref="I64722" r:id="rId757" display="DATA:Setembro/2010"/>
    <hyperlink ref="I64716" r:id="rId758" display="DATA:Setembro/2010"/>
    <hyperlink ref="I64687" r:id="rId759" display="DATA:Setembro/2010"/>
    <hyperlink ref="I64685" r:id="rId760" display="DATA:Setembro/2010"/>
    <hyperlink ref="I64723" r:id="rId761" display="DATA:Setembro/2010"/>
    <hyperlink ref="I64717" r:id="rId762" display="DATA:Setembro/2010"/>
    <hyperlink ref="I64688" r:id="rId763" display="DATA:Setembro/2010"/>
    <hyperlink ref="I64686" r:id="rId764" display="DATA:Setembro/2010"/>
    <hyperlink ref="I64721" r:id="rId765" display="DATA:Setembro/2010"/>
    <hyperlink ref="I64715" r:id="rId766" display="DATA:Setembro/2010"/>
    <hyperlink ref="I64709" r:id="rId767" display="DATA:Setembro/2010"/>
    <hyperlink ref="I64684" r:id="rId768" display="DATA:Setembro/2010"/>
    <hyperlink ref="I64761" r:id="rId769" display="DATA:Setembro/2010"/>
    <hyperlink ref="I64755" r:id="rId770" display="DATA:Setembro/2010"/>
    <hyperlink ref="I64769" r:id="rId771" display="DATA:Setembro/2010"/>
    <hyperlink ref="I64763" r:id="rId772" display="DATA:Setembro/2010"/>
    <hyperlink ref="I64757" r:id="rId773" display="DATA:Setembro/2010"/>
    <hyperlink ref="I64734" r:id="rId774" display="DATA:Setembro/2010"/>
    <hyperlink ref="I64762" r:id="rId775" display="DATA:Setembro/2010"/>
    <hyperlink ref="I64753" r:id="rId776" display="DATA:Setembro/2010"/>
    <hyperlink ref="I64751" r:id="rId777" display="DATA:Setembro/2010"/>
    <hyperlink ref="I64771" r:id="rId778" display="DATA:Setembro/2010"/>
    <hyperlink ref="I64765" r:id="rId779" display="DATA:Setembro/2010"/>
    <hyperlink ref="I64759" r:id="rId780" display="DATA:Setembro/2010"/>
    <hyperlink ref="I64707" r:id="rId781" display="DATA:Setembro/2010"/>
    <hyperlink ref="I64705" r:id="rId782" display="DATA:Setembro/2010"/>
    <hyperlink ref="I64708" r:id="rId783" display="DATA:Setembro/2010"/>
    <hyperlink ref="I64706" r:id="rId784" display="DATA:Setembro/2010"/>
    <hyperlink ref="I64729" r:id="rId785" display="DATA:Setembro/2010"/>
    <hyperlink ref="I64704" r:id="rId786" display="DATA:Setembro/2010"/>
    <hyperlink ref="I64746" r:id="rId787" display="DATA:Setembro/2010"/>
    <hyperlink ref="I64754" r:id="rId788" display="DATA:Setembro/2010"/>
    <hyperlink ref="I64719" r:id="rId789" display="DATA:Setembro/2010"/>
    <hyperlink ref="I64696" r:id="rId790" display="DATA:Setembro/2010"/>
    <hyperlink ref="I64694" r:id="rId791" display="DATA:Setembro/2010"/>
    <hyperlink ref="I64720" r:id="rId792" display="DATA:Setembro/2010"/>
    <hyperlink ref="I64697" r:id="rId793" display="DATA:Setembro/2010"/>
    <hyperlink ref="I64695" r:id="rId794" display="DATA:Setembro/2010"/>
    <hyperlink ref="I64718" r:id="rId795" display="DATA:Setembro/2010"/>
    <hyperlink ref="I64693" r:id="rId796" display="DATA:Setembro/2010"/>
    <hyperlink ref="I64733" r:id="rId797" display="DATA:Setembro/2010"/>
    <hyperlink ref="I64681" r:id="rId798" display="DATA:Setembro/2010"/>
    <hyperlink ref="I64679" r:id="rId799" display="DATA:Setembro/2010"/>
    <hyperlink ref="I64682" r:id="rId800" display="DATA:Setembro/2010"/>
    <hyperlink ref="I64680" r:id="rId801" display="DATA:Setembro/2010"/>
    <hyperlink ref="I64678" r:id="rId802" display="DATA:Setembro/2010"/>
    <hyperlink ref="I64728" r:id="rId803" display="DATA:Setembro/2010"/>
    <hyperlink ref="I64756" r:id="rId804" display="DATA:Setembro/2010"/>
    <hyperlink ref="I64740" r:id="rId805" display="DATA:Setembro/2010"/>
    <hyperlink ref="I64727" r:id="rId806" display="DATA:Setembro/2010"/>
    <hyperlink ref="I64698" r:id="rId807" display="DATA:Setembro/2010"/>
    <hyperlink ref="I64683" r:id="rId808" display="DATA:Setembro/2010"/>
    <hyperlink ref="I108" r:id="rId809" display="DATA:Setembro/2010"/>
    <hyperlink ref="I107" r:id="rId810" display="DATA:Setembro/2010"/>
    <hyperlink ref="I101" r:id="rId811" display="DATA:Setembro/2010"/>
    <hyperlink ref="I113" r:id="rId812" display="DATA:Setembro/2010"/>
    <hyperlink ref="I197" r:id="rId813" display="DATA:Setembro/2010"/>
    <hyperlink ref="I149" r:id="rId814" display="DATA:Setembro/2010"/>
    <hyperlink ref="I103" r:id="rId815" display="DATA:Setembro/2010"/>
    <hyperlink ref="I141" r:id="rId816" display="DATA:Setembro/2010"/>
    <hyperlink ref="I153" r:id="rId817" display="DATA:Setembro/2010"/>
    <hyperlink ref="I191" r:id="rId818" display="DATA:Setembro/2010"/>
    <hyperlink ref="I145" r:id="rId819" display="DATA:Setembro/2010"/>
    <hyperlink ref="I5" r:id="rId820" display="DATA:Setembro/2010"/>
    <hyperlink ref="I100" r:id="rId821" display="DATA:Setembro/2010"/>
    <hyperlink ref="I150" r:id="rId822" display="DATA:Setembro/2010"/>
    <hyperlink ref="I196" r:id="rId823" display="DATA:Setembro/2010"/>
    <hyperlink ref="I148" r:id="rId824" display="DATA:Setembro/2010"/>
    <hyperlink ref="I246" r:id="rId825" display="DATA:Setembro/2010"/>
    <hyperlink ref="I200" r:id="rId826" display="DATA:Setembro/2010"/>
    <hyperlink ref="I198" r:id="rId827" display="DATA:Setembro/2010"/>
    <hyperlink ref="I285" r:id="rId828" display="DATA:Setembro/2010"/>
    <hyperlink ref="I239" r:id="rId829" display="DATA:Setembro/2010"/>
    <hyperlink ref="I237" r:id="rId830" display="DATA:Setembro/2010"/>
    <hyperlink ref="I146" r:id="rId831" display="DATA:Setembro/2010"/>
    <hyperlink ref="I240" r:id="rId832" display="DATA:Setembro/2010"/>
    <hyperlink ref="I194" r:id="rId833" display="DATA:Setembro/2010"/>
    <hyperlink ref="I192" r:id="rId834" display="DATA:Setembro/2010"/>
    <hyperlink ref="I279" r:id="rId835" display="DATA:Setembro/2010"/>
    <hyperlink ref="I172" r:id="rId836" display="DATA:Setembro/2010"/>
    <hyperlink ref="I222" r:id="rId837" display="DATA:Setembro/2010"/>
    <hyperlink ref="I221" r:id="rId838" display="DATA:Setembro/2010"/>
    <hyperlink ref="I174" r:id="rId839" display="DATA:Setembro/2010"/>
    <hyperlink ref="I261" r:id="rId840" display="DATA:Setembro/2010"/>
    <hyperlink ref="I242" r:id="rId841" display="DATA:Setembro/2010"/>
    <hyperlink ref="I264" r:id="rId842" display="DATA:Setembro/2010"/>
    <hyperlink ref="I263" r:id="rId843" display="DATA:Setembro/2010"/>
    <hyperlink ref="I303" r:id="rId844" display="DATA:Setembro/2010"/>
    <hyperlink ref="I255" r:id="rId845" display="DATA:Setembro/2010"/>
    <hyperlink ref="I64690" r:id="rId846" display="DATA:Setembro/2010"/>
    <hyperlink ref="I64691" r:id="rId847" display="DATA:Setembro/2010"/>
    <hyperlink ref="I64689" r:id="rId848" display="DATA:Setembro/2010"/>
    <hyperlink ref="I64675" r:id="rId849" display="DATA:Setembro/2010"/>
    <hyperlink ref="I64673" r:id="rId850" display="DATA:Setembro/2010"/>
    <hyperlink ref="I64676" r:id="rId851" display="DATA:Setembro/2010"/>
    <hyperlink ref="I64674" r:id="rId852" display="DATA:Setembro/2010"/>
    <hyperlink ref="I64672" r:id="rId853" display="DATA:Setembro/2010"/>
    <hyperlink ref="I64692" r:id="rId854" display="DATA:Setembro/2010"/>
    <hyperlink ref="I64669" r:id="rId855" display="DATA:Setembro/2010"/>
    <hyperlink ref="I64667" r:id="rId856" display="DATA:Setembro/2010"/>
    <hyperlink ref="I64670" r:id="rId857" display="DATA:Setembro/2010"/>
    <hyperlink ref="I64668" r:id="rId858" display="DATA:Setembro/2010"/>
    <hyperlink ref="I64666" r:id="rId859" display="DATA:Setembro/2010"/>
    <hyperlink ref="I64671" r:id="rId860" display="DATA:Setembro/2010"/>
    <hyperlink ref="I260" r:id="rId861" display="DATA:Setembro/2010"/>
    <hyperlink ref="I299" r:id="rId862" display="DATA:Setembro/2010"/>
    <hyperlink ref="I293" r:id="rId863" display="DATA:Setembro/2010"/>
    <hyperlink ref="I236" r:id="rId864" display="DATA:Setembro/2010"/>
    <hyperlink ref="I268" r:id="rId865" display="DATA:Setembro/2010"/>
    <hyperlink ref="I65312" r:id="rId866" display="DATA:Setembro/2010"/>
    <hyperlink ref="I256" r:id="rId867" display="DATA:Setembro/2010"/>
    <hyperlink ref="I278" r:id="rId868" display="DATA:Setembro/2010"/>
    <hyperlink ref="I317" r:id="rId869" display="DATA:Setembro/2010"/>
    <hyperlink ref="I271" r:id="rId870" display="DATA:Setembro/2010"/>
    <hyperlink ref="I248" r:id="rId871" display="DATA:Setembro/2010"/>
    <hyperlink ref="I298" r:id="rId872" display="DATA:Setembro/2010"/>
    <hyperlink ref="I250" r:id="rId873" display="DATA:Setembro/2010"/>
    <hyperlink ref="I292" r:id="rId874" display="DATA:Setembro/2010"/>
    <hyperlink ref="I244" r:id="rId875" display="DATA:Setembro/2010"/>
    <hyperlink ref="I224" r:id="rId876" display="DATA:Setembro/2010"/>
    <hyperlink ref="I274" r:id="rId877" display="DATA:Setembro/2010"/>
    <hyperlink ref="I316" r:id="rId878" display="DATA:Setembro/2010"/>
    <hyperlink ref="I270" r:id="rId879" display="DATA:Setembro/2010"/>
    <hyperlink ref="I287" r:id="rId880" display="DATA:Setembro/2010"/>
    <hyperlink ref="I281" r:id="rId881" display="DATA:Setembro/2010"/>
    <hyperlink ref="I305" r:id="rId882" display="DATA:Setembro/2010"/>
    <hyperlink ref="I64677" r:id="rId883" display="DATA:Setembro/2010"/>
    <hyperlink ref="I2" r:id="rId884" display="DATA:Setembro/2010"/>
    <hyperlink ref="I262" r:id="rId885" display="DATA:Setembro/2010"/>
    <hyperlink ref="I302" r:id="rId886" display="DATA:Setembro/2010"/>
    <hyperlink ref="I296" r:id="rId887" display="DATA:Setembro/2010"/>
    <hyperlink ref="I238" r:id="rId888" display="DATA:Setembro/2010"/>
    <hyperlink ref="I282" r:id="rId889" display="DATA:Setembro/2010"/>
    <hyperlink ref="I280" r:id="rId890" display="DATA:Setembro/2010"/>
    <hyperlink ref="I320" r:id="rId891" display="DATA:Setembro/2010"/>
    <hyperlink ref="I272" r:id="rId892" display="DATA:Setembro/2010"/>
    <hyperlink ref="I295" r:id="rId893" display="DATA:Setembro/2010"/>
    <hyperlink ref="I289" r:id="rId894" display="DATA:Setembro/2010"/>
    <hyperlink ref="I313" r:id="rId895" display="DATA:Setembro/2010"/>
    <hyperlink ref="I64665" r:id="rId896" display="DATA:Setembro/2010"/>
    <hyperlink ref="I64664" r:id="rId897" display="DATA:Setembro/2010"/>
    <hyperlink ref="I64661" r:id="rId898" display="DATA:Setembro/2010"/>
    <hyperlink ref="I64659" r:id="rId899" display="DATA:Setembro/2010"/>
    <hyperlink ref="I64662" r:id="rId900" display="DATA:Setembro/2010"/>
    <hyperlink ref="I64660" r:id="rId901" display="DATA:Setembro/2010"/>
    <hyperlink ref="I64658" r:id="rId902" display="DATA:Setembro/2010"/>
    <hyperlink ref="I64663" r:id="rId903" display="DATA:Setembro/2010"/>
    <hyperlink ref="I64657" r:id="rId904" display="DATA:Setembro/2010"/>
    <hyperlink ref="I64656" r:id="rId905" display="DATA:Setembro/2010"/>
    <hyperlink ref="I284" r:id="rId906" display="DATA:Setembro/2010"/>
    <hyperlink ref="I290" r:id="rId907" display="DATA:Setembro/2010"/>
    <hyperlink ref="I64654" r:id="rId908" display="DATA:Setembro/2010"/>
    <hyperlink ref="I64655" r:id="rId909" display="DATA:Setembro/2010"/>
    <hyperlink ref="I64653" r:id="rId910" display="DATA:Setembro/2010"/>
    <hyperlink ref="I286" r:id="rId911" display="DATA:Setembro/2010"/>
    <hyperlink ref="I304" r:id="rId912" display="DATA:Setembro/2010"/>
    <hyperlink ref="I283" r:id="rId913" display="DATA:Setembro/2010"/>
    <hyperlink ref="I307" r:id="rId914" display="DATA:Setembro/2010"/>
    <hyperlink ref="I300" r:id="rId915" display="DATA:Setembro/2010"/>
    <hyperlink ref="I64652" r:id="rId916" display="DATA:Setembro/2010"/>
    <hyperlink ref="I64651" r:id="rId917" display="DATA:Setembro/2010"/>
    <hyperlink ref="I64648" r:id="rId918" display="DATA:Setembro/2010"/>
    <hyperlink ref="I64646" r:id="rId919" display="DATA:Setembro/2010"/>
    <hyperlink ref="I64649" r:id="rId920" display="DATA:Setembro/2010"/>
    <hyperlink ref="I64647" r:id="rId921" display="DATA:Setembro/2010"/>
    <hyperlink ref="I64645" r:id="rId922" display="DATA:Setembro/2010"/>
    <hyperlink ref="I64650" r:id="rId923" display="DATA:Setembro/2010"/>
    <hyperlink ref="I64644" r:id="rId924" display="DATA:Setembro/2010"/>
    <hyperlink ref="I64643" r:id="rId925" display="DATA:Setembro/2010"/>
    <hyperlink ref="I324" r:id="rId926" display="DATA:Setembro/2010"/>
    <hyperlink ref="I318" r:id="rId927" display="DATA:Setembro/2010"/>
    <hyperlink ref="I342" r:id="rId928" display="DATA:Setembro/2010"/>
    <hyperlink ref="I294" r:id="rId929" display="DATA:Setembro/2010"/>
    <hyperlink ref="I312" r:id="rId930" display="DATA:Setembro/2010"/>
    <hyperlink ref="I306" r:id="rId931" display="DATA:Setembro/2010"/>
    <hyperlink ref="I288" r:id="rId932" display="DATA:Setembro/2010"/>
    <hyperlink ref="I330" r:id="rId933" display="DATA:Setembro/2010"/>
    <hyperlink ref="I326" r:id="rId934" display="DATA:Setembro/2010"/>
    <hyperlink ref="I344" r:id="rId935" display="DATA:Setembro/2010"/>
    <hyperlink ref="I325" r:id="rId936" display="DATA:Setembro/2010"/>
    <hyperlink ref="I319" r:id="rId937" display="DATA:Setembro/2010"/>
    <hyperlink ref="I301" r:id="rId938" display="DATA:Setembro/2010"/>
    <hyperlink ref="I343" r:id="rId939" display="DATA:Setembro/2010"/>
    <hyperlink ref="I314" r:id="rId940" display="DATA:Setembro/2010"/>
    <hyperlink ref="I308" r:id="rId941" display="DATA:Setembro/2010"/>
    <hyperlink ref="I332" r:id="rId942" display="DATA:Setembro/2010"/>
    <hyperlink ref="I329" r:id="rId943" display="DATA:Setembro/2010"/>
    <hyperlink ref="I323" r:id="rId944" display="DATA:Setembro/2010"/>
    <hyperlink ref="I309" r:id="rId945" display="DATA:Setembro/2010"/>
    <hyperlink ref="I347" r:id="rId946" display="DATA:Setembro/2010"/>
    <hyperlink ref="I4" r:id="rId947" display="DATA:Setembro/2010"/>
    <hyperlink ref="I322" r:id="rId948" display="DATA:Setembro/2010"/>
    <hyperlink ref="I340" r:id="rId949" display="DATA:Setembro/2010"/>
    <hyperlink ref="I310" r:id="rId950" display="DATA:Setembro/2010"/>
    <hyperlink ref="I348" r:id="rId951" display="DATA:Setembro/2010"/>
    <hyperlink ref="I336" r:id="rId952" display="DATA:Setembro/2010"/>
    <hyperlink ref="I311" r:id="rId953" display="DATA:Setembro/2010"/>
    <hyperlink ref="I350" r:id="rId954" display="DATA:Setembro/2010"/>
    <hyperlink ref="I331" r:id="rId955" display="DATA:Setembro/2010"/>
    <hyperlink ref="I349" r:id="rId956" display="DATA:Setembro/2010"/>
    <hyperlink ref="I338" r:id="rId957" display="DATA:Setembro/2010"/>
    <hyperlink ref="I335" r:id="rId958" display="DATA:Setembro/2010"/>
    <hyperlink ref="I353" r:id="rId959" display="DATA:Setembro/2010"/>
    <hyperlink ref="I328" r:id="rId960" display="DATA:Setembro/2010"/>
    <hyperlink ref="I346" r:id="rId961" display="DATA:Setembro/2010"/>
    <hyperlink ref="I333" r:id="rId962" display="DATA:Setembro/2010"/>
    <hyperlink ref="I327" r:id="rId963" display="DATA:Setembro/2010"/>
    <hyperlink ref="I351" r:id="rId964" display="DATA:Setembro/2010"/>
    <hyperlink ref="I321" r:id="rId965" display="DATA:Setembro/2010"/>
    <hyperlink ref="I339" r:id="rId966" display="DATA:Setembro/2010"/>
    <hyperlink ref="I334" r:id="rId967" display="DATA:Setembro/2010"/>
    <hyperlink ref="I352" r:id="rId968" display="DATA:Setembro/2010"/>
    <hyperlink ref="I341" r:id="rId969" display="DATA:Setembro/2010"/>
    <hyperlink ref="I356" r:id="rId970" display="DATA:Setembro/2010"/>
    <hyperlink ref="I359" r:id="rId971" display="DATA:Setembro/2010"/>
    <hyperlink ref="I337" r:id="rId972" display="DATA:Setembro/2010"/>
    <hyperlink ref="I361" r:id="rId973" display="DATA:Setembro/2010"/>
    <hyperlink ref="I360" r:id="rId974" display="DATA:Setembro/2010"/>
    <hyperlink ref="I364" r:id="rId975" display="DATA:Setembro/2010"/>
    <hyperlink ref="I357" r:id="rId976" display="DATA:Setembro/2010"/>
    <hyperlink ref="I354" r:id="rId977" display="DATA:Setembro/2010"/>
    <hyperlink ref="I372" r:id="rId978" display="DATA:Setembro/2010"/>
    <hyperlink ref="I374" r:id="rId979" display="DATA:Setembro/2010"/>
    <hyperlink ref="I355" r:id="rId980" display="DATA:Setembro/2010"/>
    <hyperlink ref="I373" r:id="rId981" display="DATA:Setembro/2010"/>
    <hyperlink ref="I362" r:id="rId982" display="DATA:Setembro/2010"/>
    <hyperlink ref="I377" r:id="rId983" display="DATA:Setembro/2010"/>
    <hyperlink ref="I370" r:id="rId984" display="DATA:Setembro/2010"/>
    <hyperlink ref="I358" r:id="rId985" display="DATA:Setembro/2010"/>
    <hyperlink ref="I366" r:id="rId986" display="DATA:Setembro/2010"/>
    <hyperlink ref="I367" r:id="rId987" display="DATA:Setembro/2010"/>
    <hyperlink ref="I365" r:id="rId988" display="DATA:Setembro/2010"/>
    <hyperlink ref="I405" r:id="rId989" display="DATA:Setembro/2010"/>
    <hyperlink ref="I416" r:id="rId990" display="DATA:Setembro/2010"/>
    <hyperlink ref="I371" r:id="rId991" display="DATA:Setembro/2010"/>
    <hyperlink ref="I369" r:id="rId992" display="DATA:Setembro/2010"/>
    <hyperlink ref="I417" r:id="rId993" display="DATA:Setembro/2010"/>
    <hyperlink ref="I415" r:id="rId994" display="DATA:Setembro/2010"/>
    <hyperlink ref="I368" r:id="rId995" display="DATA:Setembro/2010"/>
    <hyperlink ref="I455" r:id="rId996" display="DATA:Setembro/2010"/>
    <hyperlink ref="I409" r:id="rId997" display="DATA:Setembro/2010"/>
    <hyperlink ref="I407" r:id="rId998" display="DATA:Setembro/2010"/>
    <hyperlink ref="I399" r:id="rId999" display="DATA:Setembro/2010"/>
    <hyperlink ref="I410" r:id="rId1000" display="DATA:Setembro/2010"/>
    <hyperlink ref="I363" r:id="rId1001" display="DATA:Setembro/2010"/>
    <hyperlink ref="I411" r:id="rId1002" display="DATA:Setembro/2010"/>
    <hyperlink ref="I449" r:id="rId1003" display="DATA:Setembro/2010"/>
    <hyperlink ref="I403" r:id="rId1004" display="DATA:Setembro/2010"/>
    <hyperlink ref="I401" r:id="rId1005" display="DATA:Setembro/2010"/>
    <hyperlink ref="I381" r:id="rId1006" display="DATA:Setembro/2010"/>
    <hyperlink ref="I392" r:id="rId1007" display="DATA:Setembro/2010"/>
    <hyperlink ref="I345" r:id="rId1008" display="DATA:Setembro/2010"/>
    <hyperlink ref="I393" r:id="rId1009" display="DATA:Setembro/2010"/>
    <hyperlink ref="I391" r:id="rId1010" display="DATA:Setembro/2010"/>
    <hyperlink ref="I431" r:id="rId1011" display="DATA:Setembro/2010"/>
    <hyperlink ref="I385" r:id="rId1012" display="DATA:Setembro/2010"/>
    <hyperlink ref="I383" r:id="rId1013" display="DATA:Setembro/2010"/>
    <hyperlink ref="I386" r:id="rId1014" display="DATA:Setembro/2010"/>
    <hyperlink ref="I384" r:id="rId1015" display="DATA:Setembro/2010"/>
    <hyperlink ref="I424" r:id="rId1016" display="DATA:Setembro/2010"/>
    <hyperlink ref="I378" r:id="rId1017" display="DATA:Setembro/2010"/>
    <hyperlink ref="I376" r:id="rId1018" display="DATA:Setembro/2010"/>
    <hyperlink ref="I412" r:id="rId1019" display="DATA:Setembro/2010"/>
    <hyperlink ref="I423" r:id="rId1020" display="DATA:Setembro/2010"/>
    <hyperlink ref="I375" r:id="rId1021" display="DATA:Setembro/2010"/>
    <hyperlink ref="I434" r:id="rId1022" display="DATA:Setembro/2010"/>
    <hyperlink ref="I389" r:id="rId1023" display="DATA:Setembro/2010"/>
    <hyperlink ref="I387" r:id="rId1024" display="DATA:Setembro/2010"/>
    <hyperlink ref="I435" r:id="rId1025" display="DATA:Setembro/2010"/>
    <hyperlink ref="I390" r:id="rId1026" display="DATA:Setembro/2010"/>
    <hyperlink ref="I388" r:id="rId1027" display="DATA:Setembro/2010"/>
    <hyperlink ref="I433" r:id="rId1028" display="DATA:Setembro/2010"/>
    <hyperlink ref="I473" r:id="rId1029" display="DATA:Setembro/2010"/>
    <hyperlink ref="I427" r:id="rId1030" display="DATA:Setembro/2010"/>
    <hyperlink ref="I425" r:id="rId1031" display="DATA:Setembro/2010"/>
    <hyperlink ref="I402" r:id="rId1032" display="DATA:Setembro/2010"/>
    <hyperlink ref="I413" r:id="rId1033" display="DATA:Setembro/2010"/>
    <hyperlink ref="I414" r:id="rId1034" display="DATA:Setembro/2010"/>
    <hyperlink ref="I452" r:id="rId1035" display="DATA:Setembro/2010"/>
    <hyperlink ref="I406" r:id="rId1036" display="DATA:Setembro/2010"/>
    <hyperlink ref="I404" r:id="rId1037" display="DATA:Setembro/2010"/>
    <hyperlink ref="I396" r:id="rId1038" display="DATA:Setembro/2010"/>
    <hyperlink ref="I408" r:id="rId1039" display="DATA:Setembro/2010"/>
    <hyperlink ref="I446" r:id="rId1040" display="DATA:Setembro/2010"/>
    <hyperlink ref="I400" r:id="rId1041" display="DATA:Setembro/2010"/>
    <hyperlink ref="I398" r:id="rId1042" display="DATA:Setembro/2010"/>
    <hyperlink ref="I428" r:id="rId1043" display="DATA:Setembro/2010"/>
    <hyperlink ref="I382" r:id="rId1044" display="DATA:Setembro/2010"/>
    <hyperlink ref="I380" r:id="rId1045" display="DATA:Setembro/2010"/>
    <hyperlink ref="I421" r:id="rId1046" display="DATA:Setembro/2010"/>
    <hyperlink ref="I420" r:id="rId1047" display="DATA:Setembro/2010"/>
    <hyperlink ref="I432" r:id="rId1048" display="DATA:Setembro/2010"/>
    <hyperlink ref="I430" r:id="rId1049" display="DATA:Setembro/2010"/>
    <hyperlink ref="I470" r:id="rId1050" display="DATA:Setembro/2010"/>
    <hyperlink ref="I422" r:id="rId1051" display="DATA:Setembro/2010"/>
    <hyperlink ref="I440" r:id="rId1052" display="DATA:Setembro/2010"/>
    <hyperlink ref="I394" r:id="rId1053" display="DATA:Setembro/2010"/>
    <hyperlink ref="I426" r:id="rId1054" display="DATA:Setembro/2010"/>
    <hyperlink ref="I379" r:id="rId1055" display="DATA:Setembro/2010"/>
    <hyperlink ref="I464" r:id="rId1056" display="DATA:Setembro/2010"/>
    <hyperlink ref="I418" r:id="rId1057" display="DATA:Setembro/2010"/>
    <hyperlink ref="I444" r:id="rId1058" display="DATA:Setembro/2010"/>
    <hyperlink ref="I438" r:id="rId1059" display="DATA:Setembro/2010"/>
    <hyperlink ref="I462" r:id="rId1060" display="DATA:Setembro/2010"/>
    <hyperlink ref="I453" r:id="rId1061" display="DATA:Setembro/2010"/>
    <hyperlink ref="I454" r:id="rId1062" display="DATA:Setembro/2010"/>
    <hyperlink ref="I492" r:id="rId1063" display="DATA:Setembro/2010"/>
    <hyperlink ref="I503" r:id="rId1064" display="DATA:Setembro/2010"/>
    <hyperlink ref="I458" r:id="rId1065" display="DATA:Setembro/2010"/>
    <hyperlink ref="I456" r:id="rId1066" display="DATA:Setembro/2010"/>
    <hyperlink ref="I504" r:id="rId1067" display="DATA:Setembro/2010"/>
    <hyperlink ref="I459" r:id="rId1068" display="DATA:Setembro/2010"/>
    <hyperlink ref="I457" r:id="rId1069" display="DATA:Setembro/2010"/>
    <hyperlink ref="I502" r:id="rId1070" display="DATA:Setembro/2010"/>
    <hyperlink ref="I542" r:id="rId1071" display="DATA:Setembro/2010"/>
    <hyperlink ref="I496" r:id="rId1072" display="DATA:Setembro/2010"/>
    <hyperlink ref="I494" r:id="rId1073" display="DATA:Setembro/2010"/>
    <hyperlink ref="I447" r:id="rId1074" display="DATA:Setembro/2010"/>
    <hyperlink ref="I448" r:id="rId1075" display="DATA:Setembro/2010"/>
    <hyperlink ref="I486" r:id="rId1076" display="DATA:Setembro/2010"/>
    <hyperlink ref="I497" r:id="rId1077" display="DATA:Setembro/2010"/>
    <hyperlink ref="I450" r:id="rId1078" display="DATA:Setembro/2010"/>
    <hyperlink ref="I498" r:id="rId1079" display="DATA:Setembro/2010"/>
    <hyperlink ref="I451" r:id="rId1080" display="DATA:Setembro/2010"/>
    <hyperlink ref="I536" r:id="rId1081" display="DATA:Setembro/2010"/>
    <hyperlink ref="I490" r:id="rId1082" display="DATA:Setembro/2010"/>
    <hyperlink ref="I488" r:id="rId1083" display="DATA:Setembro/2010"/>
    <hyperlink ref="I429" r:id="rId1084" display="DATA:Setembro/2010"/>
    <hyperlink ref="I468" r:id="rId1085" display="DATA:Setembro/2010"/>
    <hyperlink ref="I479" r:id="rId1086" display="DATA:Setembro/2010"/>
    <hyperlink ref="I480" r:id="rId1087" display="DATA:Setembro/2010"/>
    <hyperlink ref="I478" r:id="rId1088" display="DATA:Setembro/2010"/>
    <hyperlink ref="I518" r:id="rId1089" display="DATA:Setembro/2010"/>
    <hyperlink ref="I472" r:id="rId1090" display="DATA:Setembro/2010"/>
    <hyperlink ref="I461" r:id="rId1091" display="DATA:Setembro/2010"/>
    <hyperlink ref="I471" r:id="rId1092" display="DATA:Setembro/2010"/>
    <hyperlink ref="I511" r:id="rId1093" display="DATA:Setembro/2010"/>
    <hyperlink ref="I465" r:id="rId1094" display="DATA:Setembro/2010"/>
    <hyperlink ref="I463" r:id="rId1095" display="DATA:Setembro/2010"/>
    <hyperlink ref="I397" r:id="rId1096" display="DATA:Setembro/2010"/>
    <hyperlink ref="I460" r:id="rId1097" display="DATA:Setembro/2010"/>
    <hyperlink ref="I499" r:id="rId1098" display="DATA:Setembro/2010"/>
    <hyperlink ref="I510" r:id="rId1099" display="DATA:Setembro/2010"/>
    <hyperlink ref="I521" r:id="rId1100" display="DATA:Setembro/2010"/>
    <hyperlink ref="I476" r:id="rId1101" display="DATA:Setembro/2010"/>
    <hyperlink ref="I474" r:id="rId1102" display="DATA:Setembro/2010"/>
    <hyperlink ref="I522" r:id="rId1103" display="DATA:Setembro/2010"/>
    <hyperlink ref="I477" r:id="rId1104" display="DATA:Setembro/2010"/>
    <hyperlink ref="I475" r:id="rId1105" display="DATA:Setembro/2010"/>
    <hyperlink ref="I520" r:id="rId1106" display="DATA:Setembro/2010"/>
    <hyperlink ref="I560" r:id="rId1107" display="DATA:Setembro/2010"/>
    <hyperlink ref="I514" r:id="rId1108" display="DATA:Setembro/2010"/>
    <hyperlink ref="I512" r:id="rId1109" display="DATA:Setembro/2010"/>
    <hyperlink ref="I466" r:id="rId1110" display="DATA:Setembro/2010"/>
    <hyperlink ref="I523" r:id="rId1111" display="DATA:Setembro/2010"/>
    <hyperlink ref="I524" r:id="rId1112" display="DATA:Setembro/2010"/>
    <hyperlink ref="I562" r:id="rId1113" display="DATA:Setembro/2010"/>
    <hyperlink ref="I516" r:id="rId1114" display="DATA:Setembro/2010"/>
    <hyperlink ref="I467" r:id="rId1115" display="DATA:Setembro/2010"/>
    <hyperlink ref="I419" r:id="rId1116" display="DATA:Setembro/2010"/>
    <hyperlink ref="I506" r:id="rId1117" display="DATA:Setembro/2010"/>
    <hyperlink ref="I517" r:id="rId1118" display="DATA:Setembro/2010"/>
    <hyperlink ref="I469" r:id="rId1119" display="DATA:Setembro/2010"/>
    <hyperlink ref="I556" r:id="rId1120" display="DATA:Setembro/2010"/>
    <hyperlink ref="I508" r:id="rId1121" display="DATA:Setembro/2010"/>
    <hyperlink ref="I442" r:id="rId1122" display="DATA:Setembro/2010"/>
    <hyperlink ref="I500" r:id="rId1123" display="DATA:Setembro/2010"/>
    <hyperlink ref="I538" r:id="rId1124" display="DATA:Setembro/2010"/>
    <hyperlink ref="I395" r:id="rId1125" display="DATA:Setembro/2010"/>
    <hyperlink ref="I443" r:id="rId1126" display="DATA:Setembro/2010"/>
    <hyperlink ref="I441" r:id="rId1127" display="DATA:Setembro/2010"/>
    <hyperlink ref="I481" r:id="rId1128" display="DATA:Setembro/2010"/>
    <hyperlink ref="I445" r:id="rId1129" display="DATA:Setembro/2010"/>
    <hyperlink ref="I493" r:id="rId1130" display="DATA:Setembro/2010"/>
    <hyperlink ref="I491" r:id="rId1131" display="DATA:Setembro/2010"/>
    <hyperlink ref="I531" r:id="rId1132" display="DATA:Setembro/2010"/>
    <hyperlink ref="I485" r:id="rId1133" display="DATA:Setembro/2010"/>
    <hyperlink ref="I483" r:id="rId1134" display="DATA:Setembro/2010"/>
    <hyperlink ref="I436" r:id="rId1135" display="DATA:Setembro/2010"/>
    <hyperlink ref="I519" r:id="rId1136" display="DATA:Setembro/2010"/>
    <hyperlink ref="I530" r:id="rId1137" display="DATA:Setembro/2010"/>
    <hyperlink ref="I484" r:id="rId1138" display="DATA:Setembro/2010"/>
    <hyperlink ref="I482" r:id="rId1139" display="DATA:Setembro/2010"/>
    <hyperlink ref="I541" r:id="rId1140" display="DATA:Setembro/2010"/>
    <hyperlink ref="I495" r:id="rId1141" display="DATA:Setembro/2010"/>
    <hyperlink ref="I540" r:id="rId1142" display="DATA:Setembro/2010"/>
    <hyperlink ref="I580" r:id="rId1143" display="DATA:Setembro/2010"/>
    <hyperlink ref="I534" r:id="rId1144" display="DATA:Setembro/2010"/>
    <hyperlink ref="I532" r:id="rId1145" display="DATA:Setembro/2010"/>
    <hyperlink ref="I439" r:id="rId1146" display="DATA:Setembro/2010"/>
    <hyperlink ref="I437" r:id="rId1147" display="DATA:Setembro/2010"/>
    <hyperlink ref="I487" r:id="rId1148" display="DATA:Setembro/2010"/>
    <hyperlink ref="I489" r:id="rId1149" display="DATA:Setembro/2010"/>
    <hyperlink ref="I513" r:id="rId1150" display="DATA:Setembro/2010"/>
    <hyperlink ref="I501" r:id="rId1151" display="DATA:Setembro/2010"/>
    <hyperlink ref="I505" r:id="rId1152" display="DATA:Setembro/2010"/>
    <hyperlink ref="I509" r:id="rId1153" display="DATA:Setembro/2010"/>
    <hyperlink ref="I526" r:id="rId1154" display="DATA:Setembro/2010"/>
    <hyperlink ref="I529" r:id="rId1155" display="DATA:Setembro/2010"/>
    <hyperlink ref="I507" r:id="rId1156" display="DATA:Setembro/2010"/>
    <hyperlink ref="I527" r:id="rId1157" display="DATA:Setembro/2010"/>
    <hyperlink ref="I544" r:id="rId1158" display="DATA:Setembro/2010"/>
    <hyperlink ref="I525" r:id="rId1159" display="DATA:Setembro/2010"/>
    <hyperlink ref="I543" r:id="rId1160" display="DATA:Setembro/2010"/>
    <hyperlink ref="I547" r:id="rId1161" display="DATA:Setembro/2010"/>
    <hyperlink ref="I528" r:id="rId1162" display="DATA:Setembro/2010"/>
    <hyperlink ref="I515" r:id="rId1163" display="DATA:Setembro/2010"/>
    <hyperlink ref="I561" r:id="rId1164" display="DATA:Setembro/2010"/>
    <hyperlink ref="I559" r:id="rId1165" display="DATA:Setembro/2010"/>
    <hyperlink ref="I599" r:id="rId1166" display="DATA:Setembro/2010"/>
    <hyperlink ref="I553" r:id="rId1167" display="DATA:Setembro/2010"/>
    <hyperlink ref="I551" r:id="rId1168" display="DATA:Setembro/2010"/>
    <hyperlink ref="I610" r:id="rId1169" display="DATA:Setembro/2010"/>
    <hyperlink ref="I565" r:id="rId1170" display="DATA:Setembro/2010"/>
    <hyperlink ref="I563" r:id="rId1171" display="DATA:Setembro/2010"/>
    <hyperlink ref="I611" r:id="rId1172" display="DATA:Setembro/2010"/>
    <hyperlink ref="I566" r:id="rId1173" display="DATA:Setembro/2010"/>
    <hyperlink ref="I564" r:id="rId1174" display="DATA:Setembro/2010"/>
    <hyperlink ref="I609" r:id="rId1175" display="DATA:Setembro/2010"/>
    <hyperlink ref="I649" r:id="rId1176" display="DATA:Setembro/2010"/>
    <hyperlink ref="I603" r:id="rId1177" display="DATA:Setembro/2010"/>
    <hyperlink ref="I601" r:id="rId1178" display="DATA:Setembro/2010"/>
    <hyperlink ref="I535" r:id="rId1179" display="DATA:Setembro/2010"/>
    <hyperlink ref="I554" r:id="rId1180" display="DATA:Setembro/2010"/>
    <hyperlink ref="I555" r:id="rId1181" display="DATA:Setembro/2010"/>
    <hyperlink ref="I593" r:id="rId1182" display="DATA:Setembro/2010"/>
    <hyperlink ref="I545" r:id="rId1183" display="DATA:Setembro/2010"/>
    <hyperlink ref="I604" r:id="rId1184" display="DATA:Setembro/2010"/>
    <hyperlink ref="I557" r:id="rId1185" display="DATA:Setembro/2010"/>
    <hyperlink ref="I605" r:id="rId1186" display="DATA:Setembro/2010"/>
    <hyperlink ref="I558" r:id="rId1187" display="DATA:Setembro/2010"/>
    <hyperlink ref="I643" r:id="rId1188" display="DATA:Setembro/2010"/>
    <hyperlink ref="I597" r:id="rId1189" display="DATA:Setembro/2010"/>
    <hyperlink ref="I595" r:id="rId1190" display="DATA:Setembro/2010"/>
    <hyperlink ref="I537" r:id="rId1191" display="DATA:Setembro/2010"/>
    <hyperlink ref="I575" r:id="rId1192" display="DATA:Setembro/2010"/>
    <hyperlink ref="I586" r:id="rId1193" display="DATA:Setembro/2010"/>
    <hyperlink ref="I539" r:id="rId1194" display="DATA:Setembro/2010"/>
    <hyperlink ref="I587" r:id="rId1195" display="DATA:Setembro/2010"/>
    <hyperlink ref="I585" r:id="rId1196" display="DATA:Setembro/2010"/>
    <hyperlink ref="I625" r:id="rId1197" display="DATA:Setembro/2010"/>
    <hyperlink ref="I579" r:id="rId1198" display="DATA:Setembro/2010"/>
    <hyperlink ref="I577" r:id="rId1199" display="DATA:Setembro/2010"/>
    <hyperlink ref="I568" r:id="rId1200" display="DATA:Setembro/2010"/>
    <hyperlink ref="I533" r:id="rId1201" display="DATA:Setembro/2010"/>
    <hyperlink ref="I578" r:id="rId1202" display="DATA:Setembro/2010"/>
    <hyperlink ref="I618" r:id="rId1203" display="DATA:Setembro/2010"/>
    <hyperlink ref="I572" r:id="rId1204" display="DATA:Setembro/2010"/>
    <hyperlink ref="I570" r:id="rId1205" display="DATA:Setembro/2010"/>
    <hyperlink ref="I567" r:id="rId1206" display="DATA:Setembro/2010"/>
    <hyperlink ref="I606" r:id="rId1207" display="DATA:Setembro/2010"/>
    <hyperlink ref="I617" r:id="rId1208" display="DATA:Setembro/2010"/>
    <hyperlink ref="I571" r:id="rId1209" display="DATA:Setembro/2010"/>
    <hyperlink ref="I569" r:id="rId1210" display="DATA:Setembro/2010"/>
    <hyperlink ref="I628" r:id="rId1211" display="DATA:Setembro/2010"/>
    <hyperlink ref="I583" r:id="rId1212" display="DATA:Setembro/2010"/>
    <hyperlink ref="I581" r:id="rId1213" display="DATA:Setembro/2010"/>
    <hyperlink ref="I629" r:id="rId1214" display="DATA:Setembro/2010"/>
    <hyperlink ref="I584" r:id="rId1215" display="DATA:Setembro/2010"/>
    <hyperlink ref="I582" r:id="rId1216" display="DATA:Setembro/2010"/>
    <hyperlink ref="I627" r:id="rId1217" display="DATA:Setembro/2010"/>
    <hyperlink ref="I667" r:id="rId1218" display="DATA:Setembro/2010"/>
    <hyperlink ref="I621" r:id="rId1219" display="DATA:Setembro/2010"/>
    <hyperlink ref="I619" r:id="rId1220" display="DATA:Setembro/2010"/>
    <hyperlink ref="I598" r:id="rId1221" display="DATA:Setembro/2010"/>
    <hyperlink ref="I552" r:id="rId1222" display="DATA:Setembro/2010"/>
    <hyperlink ref="I550" r:id="rId1223" display="DATA:Setembro/2010"/>
    <hyperlink ref="I608" r:id="rId1224" display="DATA:Setembro/2010"/>
    <hyperlink ref="I648" r:id="rId1225" display="DATA:Setembro/2010"/>
    <hyperlink ref="I602" r:id="rId1226" display="DATA:Setembro/2010"/>
    <hyperlink ref="I600" r:id="rId1227" display="DATA:Setembro/2010"/>
    <hyperlink ref="I592" r:id="rId1228" display="DATA:Setembro/2010"/>
    <hyperlink ref="I546" r:id="rId1229" display="DATA:Setembro/2010"/>
    <hyperlink ref="I642" r:id="rId1230" display="DATA:Setembro/2010"/>
    <hyperlink ref="I596" r:id="rId1231" display="DATA:Setembro/2010"/>
    <hyperlink ref="I594" r:id="rId1232" display="DATA:Setembro/2010"/>
    <hyperlink ref="I574" r:id="rId1233" display="DATA:Setembro/2010"/>
    <hyperlink ref="I624" r:id="rId1234" display="DATA:Setembro/2010"/>
    <hyperlink ref="I576" r:id="rId1235" display="DATA:Setembro/2010"/>
    <hyperlink ref="I616" r:id="rId1236" display="DATA:Setembro/2010"/>
    <hyperlink ref="I626" r:id="rId1237" display="DATA:Setembro/2010"/>
    <hyperlink ref="I666" r:id="rId1238" display="DATA:Setembro/2010"/>
    <hyperlink ref="I620" r:id="rId1239" display="DATA:Setembro/2010"/>
    <hyperlink ref="I549" r:id="rId1240" display="DATA:Setembro/2010"/>
    <hyperlink ref="I607" r:id="rId1241" display="DATA:Setembro/2010"/>
    <hyperlink ref="I647" r:id="rId1242" display="DATA:Setembro/2010"/>
    <hyperlink ref="I591" r:id="rId1243" display="DATA:Setembro/2010"/>
    <hyperlink ref="I641" r:id="rId1244" display="DATA:Setembro/2010"/>
    <hyperlink ref="I573" r:id="rId1245" display="DATA:Setembro/2010"/>
    <hyperlink ref="I623" r:id="rId1246" display="DATA:Setembro/2010"/>
    <hyperlink ref="I615" r:id="rId1247" display="DATA:Setembro/2010"/>
    <hyperlink ref="I665" r:id="rId1248" display="DATA:Setembro/2010"/>
    <hyperlink ref="I548" r:id="rId1249" display="DATA:Setembro/2010"/>
    <hyperlink ref="I646" r:id="rId1250" display="DATA:Setembro/2010"/>
    <hyperlink ref="I590" r:id="rId1251" display="DATA:Setembro/2010"/>
    <hyperlink ref="I640" r:id="rId1252" display="DATA:Setembro/2010"/>
    <hyperlink ref="I622" r:id="rId1253" display="DATA:Setembro/2010"/>
    <hyperlink ref="I614" r:id="rId1254" display="DATA:Setembro/2010"/>
    <hyperlink ref="I664" r:id="rId1255" display="DATA:Setembro/2010"/>
    <hyperlink ref="I64642" r:id="rId1256" display="DATA:Setembro/2010"/>
    <hyperlink ref="I64639" r:id="rId1257" display="DATA:Setembro/2010"/>
    <hyperlink ref="I64637" r:id="rId1258" display="DATA:Setembro/2010"/>
    <hyperlink ref="I64640" r:id="rId1259" display="DATA:Setembro/2010"/>
    <hyperlink ref="I64638" r:id="rId1260" display="DATA:Setembro/2010"/>
    <hyperlink ref="I64636" r:id="rId1261" display="DATA:Setembro/2010"/>
    <hyperlink ref="I64633" r:id="rId1262" display="DATA:Setembro/2010"/>
    <hyperlink ref="I64631" r:id="rId1263" display="DATA:Setembro/2010"/>
    <hyperlink ref="I64634" r:id="rId1264" display="DATA:Setembro/2010"/>
    <hyperlink ref="I64632" r:id="rId1265" display="DATA:Setembro/2010"/>
    <hyperlink ref="I64630" r:id="rId1266" display="DATA:Setembro/2010"/>
    <hyperlink ref="I64635" r:id="rId1267" display="DATA:Setembro/2010"/>
    <hyperlink ref="I64641" r:id="rId1268" display="DATA:Setembro/2010"/>
    <hyperlink ref="I64629" r:id="rId1269" display="DATA:Setembro/2010"/>
    <hyperlink ref="I64628" r:id="rId1270" display="DATA:Setembro/2010"/>
    <hyperlink ref="I64625" r:id="rId1271" display="DATA:Setembro/2010"/>
    <hyperlink ref="I64623" r:id="rId1272" display="DATA:Setembro/2010"/>
    <hyperlink ref="I64626" r:id="rId1273" display="DATA:Setembro/2010"/>
    <hyperlink ref="I64624" r:id="rId1274" display="DATA:Setembro/2010"/>
    <hyperlink ref="I64622" r:id="rId1275" display="DATA:Setembro/2010"/>
    <hyperlink ref="I64627" r:id="rId1276" display="DATA:Setembro/2010"/>
    <hyperlink ref="I64621" r:id="rId1277" display="DATA:Setembro/2010"/>
    <hyperlink ref="I64620" r:id="rId1278" display="DATA:Setembro/2010"/>
    <hyperlink ref="I64618" r:id="rId1279" display="DATA:Setembro/2010"/>
    <hyperlink ref="I64619" r:id="rId1280" display="DATA:Setembro/2010"/>
    <hyperlink ref="I64617" r:id="rId1281" display="DATA:Setembro/2010"/>
    <hyperlink ref="I64616" r:id="rId1282" display="DATA:Setembro/2010"/>
    <hyperlink ref="I64615" r:id="rId1283" display="DATA:Setembro/2010"/>
    <hyperlink ref="I64612" r:id="rId1284" display="DATA:Setembro/2010"/>
    <hyperlink ref="I64610" r:id="rId1285" display="DATA:Setembro/2010"/>
    <hyperlink ref="I64613" r:id="rId1286" display="DATA:Setembro/2010"/>
    <hyperlink ref="I64611" r:id="rId1287" display="DATA:Setembro/2010"/>
    <hyperlink ref="I64609" r:id="rId1288" display="DATA:Setembro/2010"/>
    <hyperlink ref="I64614" r:id="rId1289" display="DATA:Setembro/2010"/>
    <hyperlink ref="I64608" r:id="rId1290" display="DATA:Setembro/2010"/>
    <hyperlink ref="I64607" r:id="rId1291" display="DATA:Setembro/2010"/>
    <hyperlink ref="I64606" r:id="rId1292" display="DATA:Setembro/2010"/>
    <hyperlink ref="I64598" r:id="rId1293" display="DATA:Setembro/2010"/>
    <hyperlink ref="I64596" r:id="rId1294" display="DATA:Setembro/2010"/>
    <hyperlink ref="I64599" r:id="rId1295" display="DATA:Setembro/2010"/>
    <hyperlink ref="I64597" r:id="rId1296" display="DATA:Setembro/2010"/>
    <hyperlink ref="I64595" r:id="rId1297" display="DATA:Setembro/2010"/>
    <hyperlink ref="I64583" r:id="rId1298" display="DATA:Setembro/2010"/>
    <hyperlink ref="I64581" r:id="rId1299" display="DATA:Setembro/2010"/>
    <hyperlink ref="I64584" r:id="rId1300" display="DATA:Setembro/2010"/>
    <hyperlink ref="I64582" r:id="rId1301" display="DATA:Setembro/2010"/>
    <hyperlink ref="I64605" r:id="rId1302" display="DATA:Setembro/2010"/>
    <hyperlink ref="I64580" r:id="rId1303" display="DATA:Setembro/2010"/>
    <hyperlink ref="I64603" r:id="rId1304" display="DATA:Setembro/2010"/>
    <hyperlink ref="I64601" r:id="rId1305" display="DATA:Setembro/2010"/>
    <hyperlink ref="I64604" r:id="rId1306" display="DATA:Setembro/2010"/>
    <hyperlink ref="I64602" r:id="rId1307" display="DATA:Setembro/2010"/>
    <hyperlink ref="I64600" r:id="rId1308" display="DATA:Setembro/2010"/>
    <hyperlink ref="I64592" r:id="rId1309" display="DATA:Setembro/2010"/>
    <hyperlink ref="I64590" r:id="rId1310" display="DATA:Setembro/2010"/>
    <hyperlink ref="I64593" r:id="rId1311" display="DATA:Setembro/2010"/>
    <hyperlink ref="I64591" r:id="rId1312" display="DATA:Setembro/2010"/>
    <hyperlink ref="I64589" r:id="rId1313" display="DATA:Setembro/2010"/>
    <hyperlink ref="I64577" r:id="rId1314" display="DATA:Setembro/2010"/>
    <hyperlink ref="I64575" r:id="rId1315" display="DATA:Setembro/2010"/>
    <hyperlink ref="I64578" r:id="rId1316" display="DATA:Setembro/2010"/>
    <hyperlink ref="I64576" r:id="rId1317" display="DATA:Setembro/2010"/>
    <hyperlink ref="I64574" r:id="rId1318" display="DATA:Setembro/2010"/>
    <hyperlink ref="I64594" r:id="rId1319" display="DATA:Setembro/2010"/>
    <hyperlink ref="I64579" r:id="rId1320" display="DATA:Setembro/2010"/>
    <hyperlink ref="I64586" r:id="rId1321" display="DATA:Setembro/2010"/>
    <hyperlink ref="I64587" r:id="rId1322" display="DATA:Setembro/2010"/>
    <hyperlink ref="I64585" r:id="rId1323" display="DATA:Setembro/2010"/>
    <hyperlink ref="I64571" r:id="rId1324" display="DATA:Setembro/2010"/>
    <hyperlink ref="I64569" r:id="rId1325" display="DATA:Setembro/2010"/>
    <hyperlink ref="I64572" r:id="rId1326" display="DATA:Setembro/2010"/>
    <hyperlink ref="I64570" r:id="rId1327" display="DATA:Setembro/2010"/>
    <hyperlink ref="I64568" r:id="rId1328" display="DATA:Setembro/2010"/>
    <hyperlink ref="I64588" r:id="rId1329" display="DATA:Setembro/2010"/>
    <hyperlink ref="I64565" r:id="rId1330" display="DATA:Setembro/2010"/>
    <hyperlink ref="I64563" r:id="rId1331" display="DATA:Setembro/2010"/>
    <hyperlink ref="I64566" r:id="rId1332" display="DATA:Setembro/2010"/>
    <hyperlink ref="I64564" r:id="rId1333" display="DATA:Setembro/2010"/>
    <hyperlink ref="I64562" r:id="rId1334" display="DATA:Setembro/2010"/>
    <hyperlink ref="I64567" r:id="rId1335" display="DATA:Setembro/2010"/>
    <hyperlink ref="I64573" r:id="rId1336" display="DATA:Setembro/2010"/>
    <hyperlink ref="I64561" r:id="rId1337" display="DATA:Setembro/2010"/>
    <hyperlink ref="I64560" r:id="rId1338" display="DATA:Setembro/2010"/>
    <hyperlink ref="I64557" r:id="rId1339" display="DATA:Setembro/2010"/>
    <hyperlink ref="I64555" r:id="rId1340" display="DATA:Setembro/2010"/>
    <hyperlink ref="I64558" r:id="rId1341" display="DATA:Setembro/2010"/>
    <hyperlink ref="I64556" r:id="rId1342" display="DATA:Setembro/2010"/>
    <hyperlink ref="I64554" r:id="rId1343" display="DATA:Setembro/2010"/>
    <hyperlink ref="I64559" r:id="rId1344" display="DATA:Setembro/2010"/>
    <hyperlink ref="I64553" r:id="rId1345" display="DATA:Setembro/2010"/>
    <hyperlink ref="I64552" r:id="rId1346" display="DATA:Setembro/2010"/>
    <hyperlink ref="I64550" r:id="rId1347" display="DATA:Setembro/2010"/>
    <hyperlink ref="I64551" r:id="rId1348" display="DATA:Setembro/2010"/>
    <hyperlink ref="I64549" r:id="rId1349" display="DATA:Setembro/2010"/>
    <hyperlink ref="I64548" r:id="rId1350" display="DATA:Setembro/2010"/>
    <hyperlink ref="I64547" r:id="rId1351" display="DATA:Setembro/2010"/>
    <hyperlink ref="I64544" r:id="rId1352" display="DATA:Setembro/2010"/>
    <hyperlink ref="I64542" r:id="rId1353" display="DATA:Setembro/2010"/>
    <hyperlink ref="I64545" r:id="rId1354" display="DATA:Setembro/2010"/>
    <hyperlink ref="I64543" r:id="rId1355" display="DATA:Setembro/2010"/>
    <hyperlink ref="I64541" r:id="rId1356" display="DATA:Setembro/2010"/>
    <hyperlink ref="I64546" r:id="rId1357" display="DATA:Setembro/2010"/>
    <hyperlink ref="I64540" r:id="rId1358" display="DATA:Setembro/2010"/>
    <hyperlink ref="I64539" r:id="rId1359" display="DATA:Setembro/2010"/>
    <hyperlink ref="I64537" r:id="rId1360" display="DATA:Setembro/2010"/>
    <hyperlink ref="I64538" r:id="rId1361" display="DATA:Setembro/2010"/>
    <hyperlink ref="I64536" r:id="rId1362" display="DATA:Setembro/2010"/>
    <hyperlink ref="I64535" r:id="rId1363" display="DATA:Setembro/2010"/>
    <hyperlink ref="I64534" r:id="rId1364" display="DATA:Setembro/2010"/>
    <hyperlink ref="I64533" r:id="rId1365" display="DATA:Setembro/2010"/>
    <hyperlink ref="I64532" r:id="rId1366" display="DATA:Setembro/2010"/>
    <hyperlink ref="I64531" r:id="rId1367" display="DATA:Setembro/2010"/>
    <hyperlink ref="I64530" r:id="rId1368" display="DATA:Setembro/2010"/>
    <hyperlink ref="I64527" r:id="rId1369" display="DATA:Setembro/2010"/>
    <hyperlink ref="I64525" r:id="rId1370" display="DATA:Setembro/2010"/>
    <hyperlink ref="I64528" r:id="rId1371" display="DATA:Setembro/2010"/>
    <hyperlink ref="I64526" r:id="rId1372" display="DATA:Setembro/2010"/>
    <hyperlink ref="I64524" r:id="rId1373" display="DATA:Setembro/2010"/>
    <hyperlink ref="I64529" r:id="rId1374" display="DATA:Setembro/2010"/>
    <hyperlink ref="I64523" r:id="rId1375" display="DATA:Setembro/2010"/>
    <hyperlink ref="I64522" r:id="rId1376" display="DATA:Setembro/2010"/>
    <hyperlink ref="I64520" r:id="rId1377" display="DATA:Setembro/2010"/>
    <hyperlink ref="I64521" r:id="rId1378" display="DATA:Setembro/2010"/>
    <hyperlink ref="I64519" r:id="rId1379" display="DATA:Setembro/2010"/>
    <hyperlink ref="I64518" r:id="rId1380" display="DATA:Setembro/2010"/>
    <hyperlink ref="I64517" r:id="rId1381" display="DATA:Setembro/2010"/>
    <hyperlink ref="I656" r:id="rId1382" display="DATA:Setembro/2010"/>
    <hyperlink ref="I612" r:id="rId1383" display="DATA:Setembro/2010"/>
    <hyperlink ref="I650" r:id="rId1384" display="DATA:Setembro/2010"/>
    <hyperlink ref="I632" r:id="rId1385" display="DATA:Setembro/2010"/>
    <hyperlink ref="I613" r:id="rId1386" display="DATA:Setembro/2010"/>
    <hyperlink ref="I635" r:id="rId1387" display="DATA:Setembro/2010"/>
    <hyperlink ref="I588" r:id="rId1388" display="DATA:Setembro/2010"/>
    <hyperlink ref="I636" r:id="rId1389" display="DATA:Setembro/2010"/>
    <hyperlink ref="I589" r:id="rId1390" display="DATA:Setembro/2010"/>
    <hyperlink ref="I634" r:id="rId1391" display="DATA:Setembro/2010"/>
    <hyperlink ref="I674" r:id="rId1392" display="DATA:Setembro/2010"/>
    <hyperlink ref="I655" r:id="rId1393" display="DATA:Setembro/2010"/>
    <hyperlink ref="I631" r:id="rId1394" display="DATA:Setembro/2010"/>
    <hyperlink ref="I633" r:id="rId1395" display="DATA:Setembro/2010"/>
    <hyperlink ref="I673" r:id="rId1396" display="DATA:Setembro/2010"/>
    <hyperlink ref="I654" r:id="rId1397" display="DATA:Setembro/2010"/>
    <hyperlink ref="I630" r:id="rId1398" display="DATA:Setembro/2010"/>
    <hyperlink ref="I672" r:id="rId1399" display="DATA:Setembro/2010"/>
    <hyperlink ref="I653" r:id="rId1400" display="DATA:Setembro/2010"/>
    <hyperlink ref="I671" r:id="rId1401" display="DATA:Setembro/2010"/>
    <hyperlink ref="I53" r:id="rId1402" display="DATA:Setembro/2010"/>
  </hyperlinks>
  <printOptions/>
  <pageMargins left="0.9448818897637796" right="0.1968503937007874" top="0.5511811023622047" bottom="0.3937007874015748" header="0.2755905511811024" footer="0.5118110236220472"/>
  <pageSetup horizontalDpi="600" verticalDpi="600" orientation="portrait" paperSize="9" scale="75" r:id="rId1404"/>
  <headerFooter alignWithMargins="0">
    <oddHeader>&amp;CPágina &amp;P de &amp;N</oddHeader>
  </headerFooter>
  <drawing r:id="rId1403"/>
</worksheet>
</file>

<file path=xl/worksheets/sheet2.xml><?xml version="1.0" encoding="utf-8"?>
<worksheet xmlns="http://schemas.openxmlformats.org/spreadsheetml/2006/main" xmlns:r="http://schemas.openxmlformats.org/officeDocument/2006/relationships">
  <dimension ref="A1:O130"/>
  <sheetViews>
    <sheetView view="pageBreakPreview" zoomScaleSheetLayoutView="100" zoomScalePageLayoutView="0" workbookViewId="0" topLeftCell="A1">
      <pane ySplit="7" topLeftCell="A8" activePane="bottomLeft" state="frozen"/>
      <selection pane="topLeft" activeCell="A1" sqref="A1"/>
      <selection pane="bottomLeft" activeCell="B8" sqref="B8"/>
    </sheetView>
  </sheetViews>
  <sheetFormatPr defaultColWidth="9.140625" defaultRowHeight="12.75"/>
  <cols>
    <col min="1" max="1" width="11.140625" style="0" customWidth="1"/>
    <col min="2" max="2" width="6.00390625" style="0" customWidth="1"/>
    <col min="3" max="3" width="45.8515625" style="0" customWidth="1"/>
    <col min="4" max="4" width="5.00390625" style="0" customWidth="1"/>
    <col min="5" max="5" width="6.421875" style="0" customWidth="1"/>
    <col min="6" max="6" width="7.00390625" style="0" customWidth="1"/>
    <col min="7" max="7" width="8.28125" style="0" customWidth="1"/>
    <col min="8" max="10" width="5.57421875" style="0" customWidth="1"/>
    <col min="11" max="11" width="8.140625" style="0" customWidth="1"/>
    <col min="12" max="12" width="5.8515625" style="0" customWidth="1"/>
    <col min="13" max="13" width="9.7109375" style="0" customWidth="1"/>
  </cols>
  <sheetData>
    <row r="1" spans="1:13" ht="12.75">
      <c r="A1" s="12" t="s">
        <v>0</v>
      </c>
      <c r="B1" s="13"/>
      <c r="C1" s="14"/>
      <c r="D1" s="14"/>
      <c r="E1" s="14"/>
      <c r="F1" s="14"/>
      <c r="G1" s="14"/>
      <c r="H1" s="14"/>
      <c r="I1" s="14"/>
      <c r="J1" s="14"/>
      <c r="K1" s="14"/>
      <c r="L1" s="14"/>
      <c r="M1" s="15"/>
    </row>
    <row r="2" spans="1:13" ht="12.75">
      <c r="A2" s="7" t="s">
        <v>53</v>
      </c>
      <c r="B2" s="2"/>
      <c r="C2" s="3"/>
      <c r="D2" s="3"/>
      <c r="E2" s="2" t="s">
        <v>122</v>
      </c>
      <c r="F2" s="3"/>
      <c r="G2" s="3"/>
      <c r="H2" s="3"/>
      <c r="I2" s="3"/>
      <c r="J2" s="3"/>
      <c r="K2" s="3"/>
      <c r="L2" s="3"/>
      <c r="M2" s="6"/>
    </row>
    <row r="3" spans="1:13" ht="12.75" customHeight="1">
      <c r="A3" s="207" t="s">
        <v>125</v>
      </c>
      <c r="B3" s="208"/>
      <c r="C3" s="208"/>
      <c r="D3" s="26"/>
      <c r="E3" s="209" t="s">
        <v>123</v>
      </c>
      <c r="F3" s="209"/>
      <c r="G3" s="49"/>
      <c r="H3" s="49"/>
      <c r="I3" s="49"/>
      <c r="J3" s="49"/>
      <c r="K3" s="49"/>
      <c r="L3" s="49"/>
      <c r="M3" s="28"/>
    </row>
    <row r="4" spans="1:13" ht="18" customHeight="1">
      <c r="A4" s="210" t="s">
        <v>124</v>
      </c>
      <c r="B4" s="211"/>
      <c r="C4" s="211"/>
      <c r="D4" s="3"/>
      <c r="E4" s="2" t="s">
        <v>19</v>
      </c>
      <c r="F4" s="3"/>
      <c r="G4" s="3"/>
      <c r="H4" s="3"/>
      <c r="I4" s="3"/>
      <c r="J4" s="3"/>
      <c r="K4" s="3"/>
      <c r="L4" s="3"/>
      <c r="M4" s="6"/>
    </row>
    <row r="5" spans="1:13" ht="18" customHeight="1">
      <c r="A5" s="121"/>
      <c r="B5" s="47"/>
      <c r="C5" s="47"/>
      <c r="D5" s="3"/>
      <c r="E5" s="2"/>
      <c r="F5" s="3"/>
      <c r="G5" s="3"/>
      <c r="H5" s="3"/>
      <c r="I5" s="3"/>
      <c r="J5" s="3"/>
      <c r="K5" s="3"/>
      <c r="L5" s="3"/>
      <c r="M5" s="6"/>
    </row>
    <row r="6" spans="1:13" ht="20.25" customHeight="1" thickBot="1">
      <c r="A6" s="212" t="s">
        <v>63</v>
      </c>
      <c r="B6" s="213"/>
      <c r="C6" s="213"/>
      <c r="D6" s="213"/>
      <c r="E6" s="213"/>
      <c r="F6" s="213"/>
      <c r="G6" s="213"/>
      <c r="H6" s="213"/>
      <c r="I6" s="213"/>
      <c r="J6" s="213"/>
      <c r="K6" s="213"/>
      <c r="L6" s="213"/>
      <c r="M6" s="11"/>
    </row>
    <row r="7" spans="1:13" ht="34.5" customHeight="1" thickTop="1">
      <c r="A7" s="56" t="s">
        <v>13</v>
      </c>
      <c r="B7" s="56" t="s">
        <v>2</v>
      </c>
      <c r="C7" s="56" t="s">
        <v>3</v>
      </c>
      <c r="D7" s="56" t="s">
        <v>14</v>
      </c>
      <c r="E7" s="56" t="s">
        <v>15</v>
      </c>
      <c r="F7" s="56" t="s">
        <v>20</v>
      </c>
      <c r="G7" s="56" t="s">
        <v>21</v>
      </c>
      <c r="H7" s="56" t="s">
        <v>22</v>
      </c>
      <c r="I7" s="56" t="s">
        <v>23</v>
      </c>
      <c r="J7" s="56" t="s">
        <v>24</v>
      </c>
      <c r="K7" s="56" t="s">
        <v>25</v>
      </c>
      <c r="L7" s="56" t="s">
        <v>26</v>
      </c>
      <c r="M7" s="56" t="s">
        <v>6</v>
      </c>
    </row>
    <row r="8" spans="1:13" ht="22.5" customHeight="1">
      <c r="A8" s="112"/>
      <c r="B8" s="97" t="s">
        <v>8</v>
      </c>
      <c r="C8" s="115" t="s">
        <v>60</v>
      </c>
      <c r="D8" s="100"/>
      <c r="E8" s="125"/>
      <c r="F8" s="126"/>
      <c r="G8" s="127"/>
      <c r="H8" s="127"/>
      <c r="I8" s="127"/>
      <c r="J8" s="127"/>
      <c r="K8" s="127"/>
      <c r="L8" s="127"/>
      <c r="M8" s="132"/>
    </row>
    <row r="9" spans="1:13" ht="38.25" customHeight="1">
      <c r="A9" s="113" t="s">
        <v>70</v>
      </c>
      <c r="B9" s="114" t="s">
        <v>17</v>
      </c>
      <c r="C9" s="116" t="s">
        <v>71</v>
      </c>
      <c r="D9" s="114" t="s">
        <v>16</v>
      </c>
      <c r="E9" s="128"/>
      <c r="F9" s="129"/>
      <c r="G9" s="130"/>
      <c r="H9" s="130"/>
      <c r="I9" s="130"/>
      <c r="J9" s="130"/>
      <c r="K9" s="130"/>
      <c r="L9" s="130"/>
      <c r="M9" s="57">
        <f>ROUND(M10,2)</f>
        <v>3</v>
      </c>
    </row>
    <row r="10" spans="1:13" ht="16.5" customHeight="1">
      <c r="A10" s="110"/>
      <c r="B10" s="40"/>
      <c r="C10" s="38"/>
      <c r="D10" s="111"/>
      <c r="E10" s="128">
        <v>1</v>
      </c>
      <c r="F10" s="129"/>
      <c r="G10" s="130"/>
      <c r="H10" s="130">
        <v>2</v>
      </c>
      <c r="I10" s="130">
        <v>1.5</v>
      </c>
      <c r="J10" s="130"/>
      <c r="K10" s="130"/>
      <c r="L10" s="130"/>
      <c r="M10" s="118">
        <f>ROUND(E10*H10*I10,2)</f>
        <v>3</v>
      </c>
    </row>
    <row r="11" spans="1:13" ht="16.5" customHeight="1">
      <c r="A11" s="113"/>
      <c r="B11" s="108" t="s">
        <v>61</v>
      </c>
      <c r="C11" s="119" t="s">
        <v>59</v>
      </c>
      <c r="D11" s="114"/>
      <c r="E11" s="128"/>
      <c r="F11" s="129"/>
      <c r="G11" s="130"/>
      <c r="H11" s="130"/>
      <c r="I11" s="130"/>
      <c r="J11" s="130"/>
      <c r="K11" s="130"/>
      <c r="L11" s="130"/>
      <c r="M11" s="57"/>
    </row>
    <row r="12" spans="1:13" ht="18.75" customHeight="1">
      <c r="A12" s="113" t="s">
        <v>87</v>
      </c>
      <c r="B12" s="114" t="s">
        <v>62</v>
      </c>
      <c r="C12" s="116" t="s">
        <v>135</v>
      </c>
      <c r="D12" s="114" t="s">
        <v>16</v>
      </c>
      <c r="E12" s="128"/>
      <c r="F12" s="129"/>
      <c r="G12" s="130"/>
      <c r="H12" s="130"/>
      <c r="I12" s="130"/>
      <c r="J12" s="130"/>
      <c r="K12" s="130"/>
      <c r="L12" s="130"/>
      <c r="M12" s="57">
        <f>ROUND(M13,2)</f>
        <v>11.7</v>
      </c>
    </row>
    <row r="13" spans="1:13" ht="15" customHeight="1">
      <c r="A13" s="110"/>
      <c r="B13" s="40"/>
      <c r="C13" s="52"/>
      <c r="D13" s="111"/>
      <c r="E13" s="128"/>
      <c r="F13" s="146"/>
      <c r="G13" s="130">
        <v>3.9</v>
      </c>
      <c r="H13" s="130"/>
      <c r="I13" s="130">
        <v>3</v>
      </c>
      <c r="J13" s="130"/>
      <c r="K13" s="130"/>
      <c r="L13" s="130"/>
      <c r="M13" s="118">
        <f>ROUND(G13*I13,2)</f>
        <v>11.7</v>
      </c>
    </row>
    <row r="14" spans="1:13" ht="38.25" customHeight="1">
      <c r="A14" s="113" t="s">
        <v>140</v>
      </c>
      <c r="B14" s="114" t="s">
        <v>89</v>
      </c>
      <c r="C14" s="116" t="s">
        <v>141</v>
      </c>
      <c r="D14" s="114" t="s">
        <v>16</v>
      </c>
      <c r="E14" s="128"/>
      <c r="F14" s="146"/>
      <c r="G14" s="130"/>
      <c r="H14" s="130"/>
      <c r="I14" s="130"/>
      <c r="J14" s="130"/>
      <c r="K14" s="130"/>
      <c r="L14" s="130"/>
      <c r="M14" s="57">
        <f>ROUND(M15,2)</f>
        <v>3.85</v>
      </c>
    </row>
    <row r="15" spans="1:13" ht="15" customHeight="1">
      <c r="A15" s="113"/>
      <c r="B15" s="114"/>
      <c r="C15" s="116" t="s">
        <v>142</v>
      </c>
      <c r="D15" s="114"/>
      <c r="E15" s="128"/>
      <c r="F15" s="146"/>
      <c r="G15" s="130"/>
      <c r="H15" s="130">
        <v>1.4</v>
      </c>
      <c r="I15" s="130">
        <v>2.75</v>
      </c>
      <c r="J15" s="130"/>
      <c r="K15" s="130"/>
      <c r="L15" s="130"/>
      <c r="M15" s="118">
        <f>ROUND(H15*I15,2)</f>
        <v>3.85</v>
      </c>
    </row>
    <row r="16" spans="1:13" ht="15" customHeight="1">
      <c r="A16" s="110"/>
      <c r="B16" s="40"/>
      <c r="C16" s="52"/>
      <c r="D16" s="111"/>
      <c r="E16" s="128"/>
      <c r="F16" s="146"/>
      <c r="G16" s="130"/>
      <c r="H16" s="130"/>
      <c r="I16" s="130"/>
      <c r="J16" s="130"/>
      <c r="K16" s="130"/>
      <c r="L16" s="130"/>
      <c r="M16" s="118"/>
    </row>
    <row r="17" spans="1:13" ht="24" customHeight="1">
      <c r="A17" s="104"/>
      <c r="B17" s="108" t="s">
        <v>64</v>
      </c>
      <c r="C17" s="119" t="s">
        <v>88</v>
      </c>
      <c r="D17" s="103"/>
      <c r="E17" s="128"/>
      <c r="F17" s="146"/>
      <c r="G17" s="130"/>
      <c r="H17" s="130"/>
      <c r="I17" s="130"/>
      <c r="J17" s="130"/>
      <c r="K17" s="130"/>
      <c r="L17" s="130"/>
      <c r="M17" s="118"/>
    </row>
    <row r="18" spans="1:13" ht="51.75" customHeight="1">
      <c r="A18" s="113" t="s">
        <v>132</v>
      </c>
      <c r="B18" s="114" t="s">
        <v>65</v>
      </c>
      <c r="C18" s="116" t="s">
        <v>133</v>
      </c>
      <c r="D18" s="114" t="s">
        <v>16</v>
      </c>
      <c r="E18" s="128"/>
      <c r="F18" s="129"/>
      <c r="G18" s="130"/>
      <c r="H18" s="130"/>
      <c r="I18" s="130"/>
      <c r="J18" s="130"/>
      <c r="K18" s="130"/>
      <c r="L18" s="130"/>
      <c r="M18" s="57">
        <f>ROUND(M19,2)</f>
        <v>10.51</v>
      </c>
    </row>
    <row r="19" spans="1:13" ht="11.25" customHeight="1">
      <c r="A19" s="50"/>
      <c r="B19" s="147"/>
      <c r="C19" s="52" t="s">
        <v>134</v>
      </c>
      <c r="D19" s="148"/>
      <c r="E19" s="128"/>
      <c r="F19" s="145"/>
      <c r="G19" s="130"/>
      <c r="H19" s="130"/>
      <c r="I19" s="130"/>
      <c r="J19" s="130"/>
      <c r="K19" s="130">
        <v>10.51</v>
      </c>
      <c r="L19" s="130"/>
      <c r="M19" s="118">
        <f>ROUND(K19,2)</f>
        <v>10.51</v>
      </c>
    </row>
    <row r="20" spans="1:13" ht="11.25" customHeight="1">
      <c r="A20" s="110"/>
      <c r="B20" s="40"/>
      <c r="C20" s="52"/>
      <c r="D20" s="111"/>
      <c r="E20" s="128"/>
      <c r="F20" s="145"/>
      <c r="G20" s="130"/>
      <c r="H20" s="130"/>
      <c r="I20" s="130"/>
      <c r="J20" s="130"/>
      <c r="K20" s="130"/>
      <c r="L20" s="130"/>
      <c r="M20" s="118"/>
    </row>
    <row r="21" spans="1:13" ht="96" customHeight="1">
      <c r="A21" s="113" t="s">
        <v>136</v>
      </c>
      <c r="B21" s="114" t="s">
        <v>66</v>
      </c>
      <c r="C21" s="116" t="s">
        <v>137</v>
      </c>
      <c r="D21" s="114" t="s">
        <v>16</v>
      </c>
      <c r="E21" s="128"/>
      <c r="F21" s="145"/>
      <c r="G21" s="130"/>
      <c r="H21" s="130"/>
      <c r="I21" s="130"/>
      <c r="J21" s="130"/>
      <c r="K21" s="130"/>
      <c r="L21" s="130"/>
      <c r="M21" s="57">
        <f>ROUND(M22,2)</f>
        <v>6.7</v>
      </c>
    </row>
    <row r="22" spans="1:13" ht="11.25" customHeight="1">
      <c r="A22" s="110"/>
      <c r="B22" s="40"/>
      <c r="C22" s="52"/>
      <c r="D22" s="111"/>
      <c r="E22" s="128">
        <v>1</v>
      </c>
      <c r="F22" s="145"/>
      <c r="G22" s="130"/>
      <c r="H22" s="130">
        <v>2.35</v>
      </c>
      <c r="I22" s="130">
        <v>2.85</v>
      </c>
      <c r="J22" s="130"/>
      <c r="K22" s="130"/>
      <c r="L22" s="130"/>
      <c r="M22" s="118">
        <f>ROUND(E22*H22*I22,2)</f>
        <v>6.7</v>
      </c>
    </row>
    <row r="23" spans="1:13" ht="71.25" customHeight="1">
      <c r="A23" s="113" t="s">
        <v>138</v>
      </c>
      <c r="B23" s="114" t="s">
        <v>67</v>
      </c>
      <c r="C23" s="116" t="s">
        <v>139</v>
      </c>
      <c r="D23" s="114" t="s">
        <v>16</v>
      </c>
      <c r="E23" s="128"/>
      <c r="F23" s="129"/>
      <c r="G23" s="130"/>
      <c r="H23" s="130"/>
      <c r="I23" s="130"/>
      <c r="J23" s="130"/>
      <c r="K23" s="130"/>
      <c r="L23" s="130"/>
      <c r="M23" s="57">
        <f>ROUND(M24,2)</f>
        <v>10.51</v>
      </c>
    </row>
    <row r="24" spans="1:13" ht="16.5" customHeight="1">
      <c r="A24" s="110"/>
      <c r="B24" s="40"/>
      <c r="C24" s="52"/>
      <c r="D24" s="111"/>
      <c r="E24" s="128">
        <v>1</v>
      </c>
      <c r="F24" s="129"/>
      <c r="G24" s="130"/>
      <c r="H24" s="130"/>
      <c r="I24" s="130"/>
      <c r="J24" s="130"/>
      <c r="K24" s="130">
        <v>10.51</v>
      </c>
      <c r="L24" s="130"/>
      <c r="M24" s="118">
        <f>ROUND(E24*K24,2)</f>
        <v>10.51</v>
      </c>
    </row>
    <row r="25" spans="1:13" ht="39" customHeight="1">
      <c r="A25" s="113" t="s">
        <v>104</v>
      </c>
      <c r="B25" s="114" t="s">
        <v>68</v>
      </c>
      <c r="C25" s="116" t="s">
        <v>143</v>
      </c>
      <c r="D25" s="114" t="s">
        <v>16</v>
      </c>
      <c r="E25" s="128"/>
      <c r="F25" s="129"/>
      <c r="G25" s="130"/>
      <c r="H25" s="130"/>
      <c r="I25" s="130"/>
      <c r="J25" s="130"/>
      <c r="K25" s="130"/>
      <c r="L25" s="130"/>
      <c r="M25" s="57">
        <f>ROUND(M26,2)</f>
        <v>3.85</v>
      </c>
    </row>
    <row r="26" spans="1:13" ht="16.5" customHeight="1">
      <c r="A26" s="113"/>
      <c r="B26" s="114"/>
      <c r="C26" s="116" t="s">
        <v>142</v>
      </c>
      <c r="D26" s="114"/>
      <c r="E26" s="128"/>
      <c r="F26" s="129"/>
      <c r="G26" s="130"/>
      <c r="H26" s="130">
        <v>1.4</v>
      </c>
      <c r="I26" s="130">
        <v>2.75</v>
      </c>
      <c r="J26" s="130"/>
      <c r="K26" s="130"/>
      <c r="L26" s="130"/>
      <c r="M26" s="118">
        <f>ROUND(H26*I26,2)</f>
        <v>3.85</v>
      </c>
    </row>
    <row r="27" spans="1:13" ht="38.25" customHeight="1">
      <c r="A27" s="113" t="s">
        <v>144</v>
      </c>
      <c r="B27" s="114" t="s">
        <v>73</v>
      </c>
      <c r="C27" s="116" t="s">
        <v>145</v>
      </c>
      <c r="D27" s="114" t="s">
        <v>16</v>
      </c>
      <c r="E27" s="128"/>
      <c r="F27" s="129"/>
      <c r="G27" s="130"/>
      <c r="H27" s="130"/>
      <c r="I27" s="130"/>
      <c r="J27" s="130"/>
      <c r="K27" s="130"/>
      <c r="L27" s="130"/>
      <c r="M27" s="57">
        <f>ROUND(M28+M29,2)</f>
        <v>16.47</v>
      </c>
    </row>
    <row r="28" spans="1:13" ht="16.5" customHeight="1">
      <c r="A28" s="113"/>
      <c r="B28" s="114"/>
      <c r="C28" s="116" t="s">
        <v>152</v>
      </c>
      <c r="D28" s="114"/>
      <c r="E28" s="128"/>
      <c r="F28" s="129"/>
      <c r="G28" s="130"/>
      <c r="H28" s="130">
        <v>2</v>
      </c>
      <c r="I28" s="130">
        <v>2.85</v>
      </c>
      <c r="J28" s="130"/>
      <c r="K28" s="130"/>
      <c r="L28" s="130"/>
      <c r="M28" s="118">
        <f>ROUND(H28*I28,2)</f>
        <v>5.7</v>
      </c>
    </row>
    <row r="29" spans="1:13" ht="16.5" customHeight="1">
      <c r="A29" s="113"/>
      <c r="B29" s="114"/>
      <c r="C29" s="116" t="s">
        <v>153</v>
      </c>
      <c r="D29" s="114"/>
      <c r="E29" s="128"/>
      <c r="F29" s="129"/>
      <c r="G29" s="130"/>
      <c r="H29" s="130">
        <v>3.78</v>
      </c>
      <c r="I29" s="130">
        <v>2.85</v>
      </c>
      <c r="J29" s="130"/>
      <c r="K29" s="130"/>
      <c r="L29" s="130"/>
      <c r="M29" s="118">
        <f>ROUND(H29*I29,2)</f>
        <v>10.77</v>
      </c>
    </row>
    <row r="30" spans="1:13" ht="51" customHeight="1">
      <c r="A30" s="113" t="s">
        <v>146</v>
      </c>
      <c r="B30" s="114" t="s">
        <v>69</v>
      </c>
      <c r="C30" s="116" t="s">
        <v>147</v>
      </c>
      <c r="D30" s="114" t="s">
        <v>80</v>
      </c>
      <c r="E30" s="128"/>
      <c r="F30" s="129"/>
      <c r="G30" s="130"/>
      <c r="H30" s="130"/>
      <c r="I30" s="130"/>
      <c r="J30" s="130"/>
      <c r="K30" s="130"/>
      <c r="L30" s="130"/>
      <c r="M30" s="57">
        <f>ROUND(M31,2)</f>
        <v>1</v>
      </c>
    </row>
    <row r="31" spans="1:13" ht="16.5" customHeight="1">
      <c r="A31" s="113"/>
      <c r="B31" s="114"/>
      <c r="C31" s="116"/>
      <c r="D31" s="114"/>
      <c r="E31" s="128">
        <v>1</v>
      </c>
      <c r="F31" s="129"/>
      <c r="G31" s="130"/>
      <c r="H31" s="130"/>
      <c r="I31" s="130"/>
      <c r="J31" s="130"/>
      <c r="K31" s="130"/>
      <c r="L31" s="130"/>
      <c r="M31" s="118">
        <f>ROUND(E31,2)</f>
        <v>1</v>
      </c>
    </row>
    <row r="32" spans="1:13" ht="60" customHeight="1">
      <c r="A32" s="113" t="s">
        <v>154</v>
      </c>
      <c r="B32" s="114" t="s">
        <v>81</v>
      </c>
      <c r="C32" s="116" t="s">
        <v>155</v>
      </c>
      <c r="D32" s="114" t="s">
        <v>80</v>
      </c>
      <c r="E32" s="128"/>
      <c r="F32" s="129"/>
      <c r="G32" s="130"/>
      <c r="H32" s="130"/>
      <c r="I32" s="130"/>
      <c r="J32" s="130"/>
      <c r="K32" s="130"/>
      <c r="L32" s="130"/>
      <c r="M32" s="57">
        <f>ROUND(M33,2)</f>
        <v>1</v>
      </c>
    </row>
    <row r="33" spans="1:13" ht="16.5" customHeight="1">
      <c r="A33" s="113"/>
      <c r="B33" s="114"/>
      <c r="C33" s="116" t="s">
        <v>84</v>
      </c>
      <c r="D33" s="114"/>
      <c r="E33" s="128">
        <v>1</v>
      </c>
      <c r="F33" s="129"/>
      <c r="G33" s="130"/>
      <c r="H33" s="130"/>
      <c r="I33" s="130"/>
      <c r="J33" s="130"/>
      <c r="K33" s="130"/>
      <c r="L33" s="130"/>
      <c r="M33" s="118">
        <f>ROUND(E33,2)</f>
        <v>1</v>
      </c>
    </row>
    <row r="34" spans="1:13" ht="72" customHeight="1">
      <c r="A34" s="60" t="s">
        <v>156</v>
      </c>
      <c r="B34" s="114" t="s">
        <v>82</v>
      </c>
      <c r="C34" s="52" t="s">
        <v>157</v>
      </c>
      <c r="D34" s="51" t="s">
        <v>58</v>
      </c>
      <c r="E34" s="128"/>
      <c r="F34" s="129"/>
      <c r="G34" s="130"/>
      <c r="H34" s="130"/>
      <c r="I34" s="130"/>
      <c r="J34" s="130"/>
      <c r="K34" s="130"/>
      <c r="L34" s="130"/>
      <c r="M34" s="57">
        <f>ROUND(M35,2)</f>
        <v>3.9</v>
      </c>
    </row>
    <row r="35" spans="1:13" ht="16.5" customHeight="1">
      <c r="A35" s="113"/>
      <c r="B35" s="114"/>
      <c r="C35" s="116"/>
      <c r="D35" s="114"/>
      <c r="E35" s="128"/>
      <c r="F35" s="129"/>
      <c r="G35" s="130">
        <v>3.9</v>
      </c>
      <c r="H35" s="130"/>
      <c r="I35" s="130"/>
      <c r="J35" s="130"/>
      <c r="K35" s="130"/>
      <c r="L35" s="130"/>
      <c r="M35" s="118">
        <f>ROUND(G35,2)</f>
        <v>3.9</v>
      </c>
    </row>
    <row r="36" spans="1:13" ht="37.5" customHeight="1">
      <c r="A36" s="113" t="s">
        <v>159</v>
      </c>
      <c r="B36" s="114" t="s">
        <v>83</v>
      </c>
      <c r="C36" s="116" t="s">
        <v>160</v>
      </c>
      <c r="D36" s="114" t="s">
        <v>58</v>
      </c>
      <c r="E36" s="128"/>
      <c r="F36" s="129"/>
      <c r="G36" s="130"/>
      <c r="H36" s="130"/>
      <c r="I36" s="130"/>
      <c r="J36" s="130"/>
      <c r="K36" s="130"/>
      <c r="L36" s="130"/>
      <c r="M36" s="57">
        <f>ROUND(M37,2)</f>
        <v>7.75</v>
      </c>
    </row>
    <row r="37" spans="1:13" ht="16.5" customHeight="1">
      <c r="A37" s="110"/>
      <c r="B37" s="40"/>
      <c r="C37" s="38"/>
      <c r="D37" s="111"/>
      <c r="E37" s="128"/>
      <c r="F37" s="129"/>
      <c r="G37" s="130">
        <v>7.75</v>
      </c>
      <c r="H37" s="130"/>
      <c r="I37" s="130"/>
      <c r="J37" s="130"/>
      <c r="K37" s="130"/>
      <c r="L37" s="130"/>
      <c r="M37" s="118">
        <f>ROUND(G37,2)</f>
        <v>7.75</v>
      </c>
    </row>
    <row r="38" spans="1:13" ht="15" customHeight="1">
      <c r="A38" s="60"/>
      <c r="B38" s="51"/>
      <c r="C38" s="52"/>
      <c r="D38" s="51"/>
      <c r="E38" s="149"/>
      <c r="F38" s="149"/>
      <c r="G38" s="141"/>
      <c r="H38" s="141"/>
      <c r="I38" s="141"/>
      <c r="J38" s="141"/>
      <c r="K38" s="141"/>
      <c r="L38" s="141"/>
      <c r="M38" s="57"/>
    </row>
    <row r="39" spans="1:13" ht="16.5" customHeight="1">
      <c r="A39" s="110"/>
      <c r="B39" s="108" t="s">
        <v>74</v>
      </c>
      <c r="C39" s="119" t="s">
        <v>85</v>
      </c>
      <c r="D39" s="111"/>
      <c r="E39" s="140"/>
      <c r="F39" s="130"/>
      <c r="G39" s="129"/>
      <c r="H39" s="129"/>
      <c r="I39" s="129"/>
      <c r="J39" s="129"/>
      <c r="K39" s="129"/>
      <c r="L39" s="130"/>
      <c r="M39" s="57"/>
    </row>
    <row r="40" spans="1:14" ht="71.25" customHeight="1">
      <c r="A40" s="50" t="s">
        <v>127</v>
      </c>
      <c r="B40" s="51" t="s">
        <v>75</v>
      </c>
      <c r="C40" s="52" t="s">
        <v>128</v>
      </c>
      <c r="D40" s="53" t="s">
        <v>16</v>
      </c>
      <c r="E40" s="128"/>
      <c r="F40" s="129"/>
      <c r="G40" s="130"/>
      <c r="H40" s="130"/>
      <c r="I40" s="129"/>
      <c r="J40" s="129"/>
      <c r="K40" s="130"/>
      <c r="L40" s="130"/>
      <c r="M40" s="181">
        <f>ROUND(SUM(M41:M44),2)</f>
        <v>39.33</v>
      </c>
      <c r="N40" s="30"/>
    </row>
    <row r="41" spans="1:14" ht="15" customHeight="1">
      <c r="A41" s="50"/>
      <c r="B41" s="51"/>
      <c r="C41" s="135" t="s">
        <v>129</v>
      </c>
      <c r="D41" s="51"/>
      <c r="E41" s="137">
        <v>1</v>
      </c>
      <c r="F41" s="54"/>
      <c r="G41" s="133">
        <v>2.31</v>
      </c>
      <c r="H41" s="134"/>
      <c r="I41" s="134">
        <v>2.85</v>
      </c>
      <c r="J41" s="134"/>
      <c r="K41" s="134"/>
      <c r="L41" s="134"/>
      <c r="M41" s="55">
        <f>ROUND(SUM(E41*G41*I41),2)</f>
        <v>6.58</v>
      </c>
      <c r="N41" s="30"/>
    </row>
    <row r="42" spans="1:14" ht="15" customHeight="1">
      <c r="A42" s="50"/>
      <c r="B42" s="51"/>
      <c r="C42" s="135" t="s">
        <v>129</v>
      </c>
      <c r="D42" s="51"/>
      <c r="E42" s="137">
        <v>1</v>
      </c>
      <c r="F42" s="54"/>
      <c r="G42" s="133">
        <v>3.1</v>
      </c>
      <c r="H42" s="134"/>
      <c r="I42" s="134">
        <v>2.85</v>
      </c>
      <c r="J42" s="134"/>
      <c r="K42" s="134"/>
      <c r="L42" s="55"/>
      <c r="M42" s="55">
        <f>ROUND(SUM(E42*G42*I42),2)</f>
        <v>8.84</v>
      </c>
      <c r="N42" s="30"/>
    </row>
    <row r="43" spans="1:14" ht="15" customHeight="1">
      <c r="A43" s="75"/>
      <c r="B43" s="76"/>
      <c r="C43" s="200" t="s">
        <v>130</v>
      </c>
      <c r="D43" s="76"/>
      <c r="E43" s="201">
        <v>2</v>
      </c>
      <c r="F43" s="78"/>
      <c r="G43" s="202">
        <v>2.35</v>
      </c>
      <c r="H43" s="203"/>
      <c r="I43" s="203">
        <v>2.85</v>
      </c>
      <c r="J43" s="203"/>
      <c r="K43" s="203"/>
      <c r="L43" s="80"/>
      <c r="M43" s="80">
        <f>ROUND(SUM(E43*G43*I43),2)</f>
        <v>13.4</v>
      </c>
      <c r="N43" s="30"/>
    </row>
    <row r="44" spans="1:14" ht="15" customHeight="1">
      <c r="A44" s="50"/>
      <c r="B44" s="51"/>
      <c r="C44" s="135" t="s">
        <v>131</v>
      </c>
      <c r="D44" s="51"/>
      <c r="E44" s="137">
        <v>1</v>
      </c>
      <c r="F44" s="54"/>
      <c r="G44" s="133"/>
      <c r="H44" s="134"/>
      <c r="I44" s="134"/>
      <c r="J44" s="134"/>
      <c r="K44" s="134">
        <v>10.51</v>
      </c>
      <c r="L44" s="55"/>
      <c r="M44" s="55">
        <f>ROUND(SUM(E44*K44),2)</f>
        <v>10.51</v>
      </c>
      <c r="N44" s="30"/>
    </row>
    <row r="45" spans="1:14" ht="15.75" customHeight="1">
      <c r="A45" s="27"/>
      <c r="B45" s="40"/>
      <c r="C45" s="38"/>
      <c r="D45" s="33"/>
      <c r="E45" s="136"/>
      <c r="F45" s="131"/>
      <c r="G45" s="118"/>
      <c r="H45" s="118"/>
      <c r="I45" s="118"/>
      <c r="J45" s="131"/>
      <c r="K45" s="118"/>
      <c r="L45" s="118"/>
      <c r="M45" s="118"/>
      <c r="N45" s="30"/>
    </row>
    <row r="46" spans="1:14" ht="15.75" customHeight="1">
      <c r="A46" s="27"/>
      <c r="B46" s="156" t="s">
        <v>91</v>
      </c>
      <c r="C46" s="157" t="s">
        <v>92</v>
      </c>
      <c r="D46" s="33"/>
      <c r="E46" s="136"/>
      <c r="F46" s="131"/>
      <c r="G46" s="118"/>
      <c r="H46" s="118"/>
      <c r="I46" s="118"/>
      <c r="J46" s="131"/>
      <c r="K46" s="118"/>
      <c r="L46" s="118"/>
      <c r="M46" s="118"/>
      <c r="N46" s="30"/>
    </row>
    <row r="47" spans="1:14" ht="33" customHeight="1">
      <c r="A47" s="60" t="s">
        <v>150</v>
      </c>
      <c r="B47" s="51" t="s">
        <v>93</v>
      </c>
      <c r="C47" s="52" t="s">
        <v>151</v>
      </c>
      <c r="D47" s="155" t="s">
        <v>80</v>
      </c>
      <c r="E47" s="136"/>
      <c r="F47" s="131"/>
      <c r="G47" s="118"/>
      <c r="H47" s="118"/>
      <c r="I47" s="118"/>
      <c r="J47" s="131"/>
      <c r="K47" s="118"/>
      <c r="L47" s="118"/>
      <c r="M47" s="57">
        <f>ROUND(M48,2)</f>
        <v>6</v>
      </c>
      <c r="N47" s="30"/>
    </row>
    <row r="48" spans="1:14" ht="15.75" customHeight="1">
      <c r="A48" s="27"/>
      <c r="B48" s="40"/>
      <c r="C48" s="38"/>
      <c r="D48" s="33"/>
      <c r="E48" s="136">
        <v>6</v>
      </c>
      <c r="F48" s="131"/>
      <c r="G48" s="118"/>
      <c r="H48" s="118"/>
      <c r="I48" s="118"/>
      <c r="J48" s="131"/>
      <c r="K48" s="118"/>
      <c r="L48" s="118"/>
      <c r="M48" s="118">
        <f>ROUND(SUM(E48),2)</f>
        <v>6</v>
      </c>
      <c r="N48" s="30"/>
    </row>
    <row r="49" spans="1:14" ht="28.5" customHeight="1">
      <c r="A49" s="60" t="s">
        <v>148</v>
      </c>
      <c r="B49" s="51" t="s">
        <v>94</v>
      </c>
      <c r="C49" s="52" t="s">
        <v>149</v>
      </c>
      <c r="D49" s="155" t="s">
        <v>80</v>
      </c>
      <c r="E49" s="136"/>
      <c r="F49" s="131"/>
      <c r="G49" s="118"/>
      <c r="H49" s="118"/>
      <c r="I49" s="118"/>
      <c r="J49" s="131"/>
      <c r="K49" s="118"/>
      <c r="L49" s="118"/>
      <c r="M49" s="57">
        <f>ROUND(M50,2)</f>
        <v>6</v>
      </c>
      <c r="N49" s="30"/>
    </row>
    <row r="50" spans="1:14" ht="15.75" customHeight="1">
      <c r="A50" s="27"/>
      <c r="B50" s="40"/>
      <c r="C50" s="38"/>
      <c r="D50" s="33"/>
      <c r="E50" s="136">
        <v>6</v>
      </c>
      <c r="F50" s="131"/>
      <c r="G50" s="118"/>
      <c r="H50" s="118"/>
      <c r="I50" s="118"/>
      <c r="J50" s="131"/>
      <c r="K50" s="118"/>
      <c r="L50" s="118"/>
      <c r="M50" s="118">
        <f>ROUND(SUM(E50),2)</f>
        <v>6</v>
      </c>
      <c r="N50" s="30"/>
    </row>
    <row r="51" spans="1:14" ht="71.25" customHeight="1">
      <c r="A51" s="60" t="s">
        <v>163</v>
      </c>
      <c r="B51" s="51" t="s">
        <v>95</v>
      </c>
      <c r="C51" s="52" t="s">
        <v>164</v>
      </c>
      <c r="D51" s="155" t="s">
        <v>80</v>
      </c>
      <c r="E51" s="136"/>
      <c r="F51" s="131"/>
      <c r="G51" s="118"/>
      <c r="H51" s="118"/>
      <c r="I51" s="118"/>
      <c r="J51" s="131"/>
      <c r="K51" s="118"/>
      <c r="L51" s="118"/>
      <c r="M51" s="57">
        <f>ROUND(M52,2)</f>
        <v>9</v>
      </c>
      <c r="N51" s="30"/>
    </row>
    <row r="52" spans="1:14" ht="15.75" customHeight="1">
      <c r="A52" s="27"/>
      <c r="B52" s="40"/>
      <c r="C52" s="38"/>
      <c r="D52" s="33"/>
      <c r="E52" s="136">
        <v>9</v>
      </c>
      <c r="F52" s="131"/>
      <c r="G52" s="118"/>
      <c r="H52" s="118"/>
      <c r="I52" s="118"/>
      <c r="J52" s="131"/>
      <c r="K52" s="118"/>
      <c r="L52" s="118"/>
      <c r="M52" s="118">
        <f>ROUND(SUM(E52),2)</f>
        <v>9</v>
      </c>
      <c r="N52" s="30"/>
    </row>
    <row r="53" spans="1:14" ht="38.25" customHeight="1">
      <c r="A53" s="60" t="s">
        <v>161</v>
      </c>
      <c r="B53" s="51" t="s">
        <v>96</v>
      </c>
      <c r="C53" s="52" t="s">
        <v>162</v>
      </c>
      <c r="D53" s="155" t="s">
        <v>80</v>
      </c>
      <c r="E53" s="136"/>
      <c r="F53" s="131"/>
      <c r="G53" s="118"/>
      <c r="H53" s="118"/>
      <c r="I53" s="118"/>
      <c r="J53" s="131"/>
      <c r="K53" s="118"/>
      <c r="L53" s="118"/>
      <c r="M53" s="57">
        <f>ROUND(M54,2)</f>
        <v>2</v>
      </c>
      <c r="N53" s="30"/>
    </row>
    <row r="54" spans="1:14" ht="15.75" customHeight="1">
      <c r="A54" s="27"/>
      <c r="B54" s="40"/>
      <c r="C54" s="38"/>
      <c r="D54" s="33"/>
      <c r="E54" s="136">
        <v>2</v>
      </c>
      <c r="F54" s="131"/>
      <c r="G54" s="118"/>
      <c r="H54" s="118"/>
      <c r="I54" s="118"/>
      <c r="J54" s="131"/>
      <c r="K54" s="118"/>
      <c r="L54" s="118"/>
      <c r="M54" s="118">
        <f>ROUND(SUM(E54),2)</f>
        <v>2</v>
      </c>
      <c r="N54" s="30"/>
    </row>
    <row r="55" spans="1:14" ht="39" customHeight="1">
      <c r="A55" s="60" t="s">
        <v>165</v>
      </c>
      <c r="B55" s="51" t="s">
        <v>98</v>
      </c>
      <c r="C55" s="52" t="s">
        <v>166</v>
      </c>
      <c r="D55" s="155" t="s">
        <v>80</v>
      </c>
      <c r="E55" s="136"/>
      <c r="F55" s="131"/>
      <c r="G55" s="118"/>
      <c r="H55" s="118"/>
      <c r="I55" s="118"/>
      <c r="J55" s="131"/>
      <c r="K55" s="118"/>
      <c r="L55" s="118"/>
      <c r="M55" s="57">
        <f>ROUND(M56,2)</f>
        <v>1</v>
      </c>
      <c r="N55" s="30"/>
    </row>
    <row r="56" spans="1:14" ht="15.75" customHeight="1">
      <c r="A56" s="27"/>
      <c r="B56" s="40"/>
      <c r="C56" s="38"/>
      <c r="D56" s="33"/>
      <c r="E56" s="136">
        <v>1</v>
      </c>
      <c r="F56" s="131"/>
      <c r="G56" s="118"/>
      <c r="H56" s="118"/>
      <c r="I56" s="118"/>
      <c r="J56" s="131"/>
      <c r="K56" s="118"/>
      <c r="L56" s="118"/>
      <c r="M56" s="118">
        <f>ROUND(SUM(E56),2)</f>
        <v>1</v>
      </c>
      <c r="N56" s="30"/>
    </row>
    <row r="57" spans="1:14" ht="42.75" customHeight="1">
      <c r="A57" s="60" t="s">
        <v>97</v>
      </c>
      <c r="B57" s="51" t="s">
        <v>99</v>
      </c>
      <c r="C57" s="32" t="s">
        <v>167</v>
      </c>
      <c r="D57" s="155" t="s">
        <v>80</v>
      </c>
      <c r="E57" s="136"/>
      <c r="F57" s="131"/>
      <c r="G57" s="118"/>
      <c r="H57" s="118"/>
      <c r="I57" s="118"/>
      <c r="J57" s="131"/>
      <c r="K57" s="118"/>
      <c r="L57" s="118"/>
      <c r="M57" s="57">
        <f>ROUND(M58,2)</f>
        <v>1</v>
      </c>
      <c r="N57" s="30"/>
    </row>
    <row r="58" spans="1:14" ht="15.75" customHeight="1">
      <c r="A58" s="27"/>
      <c r="B58" s="40"/>
      <c r="C58" s="38"/>
      <c r="D58" s="33"/>
      <c r="E58" s="136">
        <v>1</v>
      </c>
      <c r="F58" s="131"/>
      <c r="G58" s="118"/>
      <c r="H58" s="118"/>
      <c r="I58" s="118"/>
      <c r="J58" s="131"/>
      <c r="K58" s="118"/>
      <c r="L58" s="118"/>
      <c r="M58" s="118">
        <f>ROUND(SUM(E58),2)</f>
        <v>1</v>
      </c>
      <c r="N58" s="30"/>
    </row>
    <row r="59" spans="1:15" ht="72.75" customHeight="1">
      <c r="A59" s="60" t="s">
        <v>175</v>
      </c>
      <c r="B59" s="51" t="s">
        <v>100</v>
      </c>
      <c r="C59" s="52" t="s">
        <v>176</v>
      </c>
      <c r="D59" s="155" t="s">
        <v>80</v>
      </c>
      <c r="E59" s="136"/>
      <c r="F59" s="131"/>
      <c r="G59" s="118"/>
      <c r="H59" s="118"/>
      <c r="I59" s="118"/>
      <c r="J59" s="131"/>
      <c r="K59" s="118"/>
      <c r="L59" s="118"/>
      <c r="M59" s="57">
        <f>ROUND(M60,2)</f>
        <v>1</v>
      </c>
      <c r="N59" s="30"/>
      <c r="O59">
        <v>12000</v>
      </c>
    </row>
    <row r="60" spans="1:14" ht="15.75" customHeight="1">
      <c r="A60" s="27"/>
      <c r="B60" s="40"/>
      <c r="C60" s="38"/>
      <c r="D60" s="33"/>
      <c r="E60" s="136">
        <v>1</v>
      </c>
      <c r="F60" s="131"/>
      <c r="G60" s="118"/>
      <c r="H60" s="118"/>
      <c r="I60" s="118"/>
      <c r="J60" s="131"/>
      <c r="K60" s="118"/>
      <c r="L60" s="118"/>
      <c r="M60" s="118">
        <f>ROUND(SUM(E60),2)</f>
        <v>1</v>
      </c>
      <c r="N60" s="30"/>
    </row>
    <row r="61" spans="1:14" ht="58.5" customHeight="1">
      <c r="A61" s="60" t="s">
        <v>168</v>
      </c>
      <c r="B61" s="51" t="s">
        <v>101</v>
      </c>
      <c r="C61" s="52" t="s">
        <v>169</v>
      </c>
      <c r="D61" s="155" t="s">
        <v>58</v>
      </c>
      <c r="E61" s="136"/>
      <c r="F61" s="131"/>
      <c r="G61" s="118"/>
      <c r="H61" s="118"/>
      <c r="I61" s="118"/>
      <c r="J61" s="131"/>
      <c r="K61" s="118"/>
      <c r="L61" s="118"/>
      <c r="M61" s="57">
        <f>ROUND(M62,2)</f>
        <v>6</v>
      </c>
      <c r="N61" s="30"/>
    </row>
    <row r="62" spans="1:14" ht="15.75" customHeight="1">
      <c r="A62" s="27"/>
      <c r="B62" s="40"/>
      <c r="C62" s="38"/>
      <c r="D62" s="33"/>
      <c r="E62" s="136"/>
      <c r="F62" s="131"/>
      <c r="G62" s="118">
        <v>6</v>
      </c>
      <c r="H62" s="118"/>
      <c r="I62" s="118"/>
      <c r="J62" s="131"/>
      <c r="K62" s="118"/>
      <c r="L62" s="118"/>
      <c r="M62" s="118">
        <f>ROUND(SUM(G62),2)</f>
        <v>6</v>
      </c>
      <c r="N62" s="30"/>
    </row>
    <row r="63" spans="1:14" ht="75.75" customHeight="1">
      <c r="A63" s="51" t="s">
        <v>170</v>
      </c>
      <c r="B63" s="51" t="s">
        <v>102</v>
      </c>
      <c r="C63" s="183" t="s">
        <v>171</v>
      </c>
      <c r="D63" s="155" t="s">
        <v>80</v>
      </c>
      <c r="E63" s="136"/>
      <c r="F63" s="131"/>
      <c r="G63" s="118"/>
      <c r="H63" s="118"/>
      <c r="I63" s="118"/>
      <c r="J63" s="131"/>
      <c r="K63" s="118"/>
      <c r="L63" s="118"/>
      <c r="M63" s="57">
        <f>ROUND(M64,2)</f>
        <v>5</v>
      </c>
      <c r="N63" s="30"/>
    </row>
    <row r="64" spans="1:14" ht="18" customHeight="1">
      <c r="A64" s="50"/>
      <c r="B64" s="51"/>
      <c r="C64" s="52"/>
      <c r="D64" s="51"/>
      <c r="E64" s="136">
        <v>5</v>
      </c>
      <c r="F64" s="131"/>
      <c r="G64" s="118"/>
      <c r="H64" s="118"/>
      <c r="I64" s="118"/>
      <c r="J64" s="131"/>
      <c r="K64" s="118"/>
      <c r="L64" s="118"/>
      <c r="M64" s="118">
        <f>ROUND(SUM(E64),2)</f>
        <v>5</v>
      </c>
      <c r="N64" s="30"/>
    </row>
    <row r="65" spans="1:14" ht="72" customHeight="1">
      <c r="A65" s="51" t="s">
        <v>170</v>
      </c>
      <c r="B65" s="51" t="s">
        <v>103</v>
      </c>
      <c r="C65" s="183" t="s">
        <v>172</v>
      </c>
      <c r="D65" s="155" t="s">
        <v>80</v>
      </c>
      <c r="E65" s="136"/>
      <c r="F65" s="131"/>
      <c r="G65" s="118"/>
      <c r="H65" s="118"/>
      <c r="I65" s="118"/>
      <c r="J65" s="131"/>
      <c r="K65" s="118"/>
      <c r="L65" s="118"/>
      <c r="M65" s="57">
        <f>ROUND(M66,2)</f>
        <v>1</v>
      </c>
      <c r="N65" s="30"/>
    </row>
    <row r="66" spans="1:14" ht="15.75" customHeight="1">
      <c r="A66" s="27"/>
      <c r="B66" s="40"/>
      <c r="C66" s="38"/>
      <c r="D66" s="33"/>
      <c r="E66" s="136">
        <v>1</v>
      </c>
      <c r="F66" s="131"/>
      <c r="G66" s="118"/>
      <c r="H66" s="118"/>
      <c r="I66" s="118"/>
      <c r="J66" s="131"/>
      <c r="K66" s="118"/>
      <c r="L66" s="118"/>
      <c r="M66" s="118">
        <f>ROUND(SUM(E66),2)</f>
        <v>1</v>
      </c>
      <c r="N66" s="30"/>
    </row>
    <row r="67" spans="1:14" ht="40.5" customHeight="1">
      <c r="A67" s="50" t="s">
        <v>173</v>
      </c>
      <c r="B67" s="51" t="s">
        <v>105</v>
      </c>
      <c r="C67" s="52" t="s">
        <v>174</v>
      </c>
      <c r="D67" s="155" t="s">
        <v>80</v>
      </c>
      <c r="E67" s="136"/>
      <c r="F67" s="131"/>
      <c r="G67" s="118"/>
      <c r="H67" s="118"/>
      <c r="I67" s="118"/>
      <c r="J67" s="131"/>
      <c r="K67" s="118"/>
      <c r="L67" s="118"/>
      <c r="M67" s="57">
        <f>ROUND(M68,2)</f>
        <v>2</v>
      </c>
      <c r="N67" s="30"/>
    </row>
    <row r="68" spans="1:14" ht="15.75" customHeight="1">
      <c r="A68" s="27"/>
      <c r="B68" s="40"/>
      <c r="C68" s="38"/>
      <c r="D68" s="33"/>
      <c r="E68" s="136">
        <v>2</v>
      </c>
      <c r="F68" s="131"/>
      <c r="G68" s="118"/>
      <c r="H68" s="118"/>
      <c r="I68" s="118"/>
      <c r="J68" s="131"/>
      <c r="K68" s="118"/>
      <c r="L68" s="118"/>
      <c r="M68" s="118">
        <f>ROUND(SUM(E68),2)</f>
        <v>2</v>
      </c>
      <c r="N68" s="30"/>
    </row>
    <row r="69" spans="1:14" ht="21" customHeight="1">
      <c r="A69" s="50"/>
      <c r="B69" s="51" t="s">
        <v>106</v>
      </c>
      <c r="C69" s="52" t="s">
        <v>190</v>
      </c>
      <c r="D69" s="155" t="s">
        <v>58</v>
      </c>
      <c r="E69" s="136"/>
      <c r="F69" s="131"/>
      <c r="G69" s="118"/>
      <c r="H69" s="118"/>
      <c r="I69" s="118"/>
      <c r="J69" s="131"/>
      <c r="K69" s="118"/>
      <c r="L69" s="118"/>
      <c r="M69" s="57">
        <f>ROUND(M70,2)</f>
        <v>50</v>
      </c>
      <c r="N69" s="30"/>
    </row>
    <row r="70" spans="1:14" ht="20.25" customHeight="1">
      <c r="A70" s="50"/>
      <c r="B70" s="51"/>
      <c r="C70" s="52"/>
      <c r="D70" s="155"/>
      <c r="E70" s="136"/>
      <c r="F70" s="131"/>
      <c r="G70" s="118">
        <v>50</v>
      </c>
      <c r="H70" s="118"/>
      <c r="I70" s="118"/>
      <c r="J70" s="131"/>
      <c r="K70" s="118"/>
      <c r="L70" s="118"/>
      <c r="M70" s="118">
        <f>ROUND(SUM(G70),2)</f>
        <v>50</v>
      </c>
      <c r="N70" s="30"/>
    </row>
    <row r="71" spans="1:14" ht="31.5" customHeight="1">
      <c r="A71" s="50" t="s">
        <v>120</v>
      </c>
      <c r="B71" s="51" t="s">
        <v>107</v>
      </c>
      <c r="C71" s="52" t="s">
        <v>178</v>
      </c>
      <c r="D71" s="155" t="s">
        <v>80</v>
      </c>
      <c r="E71" s="136"/>
      <c r="F71" s="131"/>
      <c r="G71" s="118"/>
      <c r="H71" s="118"/>
      <c r="I71" s="118"/>
      <c r="J71" s="131"/>
      <c r="K71" s="118"/>
      <c r="L71" s="118"/>
      <c r="M71" s="57">
        <f>ROUND(M72,2)</f>
        <v>2</v>
      </c>
      <c r="N71" s="30"/>
    </row>
    <row r="72" spans="1:14" ht="16.5" customHeight="1">
      <c r="A72" s="50"/>
      <c r="B72" s="51"/>
      <c r="C72" s="52"/>
      <c r="D72" s="155"/>
      <c r="E72" s="136">
        <v>2</v>
      </c>
      <c r="F72" s="131"/>
      <c r="G72" s="118"/>
      <c r="H72" s="118"/>
      <c r="I72" s="118"/>
      <c r="J72" s="131"/>
      <c r="K72" s="118"/>
      <c r="L72" s="118"/>
      <c r="M72" s="118">
        <f>ROUND(SUM(E72),2)</f>
        <v>2</v>
      </c>
      <c r="N72" s="30"/>
    </row>
    <row r="73" spans="1:14" ht="28.5" customHeight="1">
      <c r="A73" s="50" t="s">
        <v>179</v>
      </c>
      <c r="B73" s="51" t="s">
        <v>109</v>
      </c>
      <c r="C73" s="52" t="s">
        <v>181</v>
      </c>
      <c r="D73" s="155" t="s">
        <v>80</v>
      </c>
      <c r="E73" s="136"/>
      <c r="F73" s="131"/>
      <c r="G73" s="118"/>
      <c r="H73" s="118"/>
      <c r="I73" s="118"/>
      <c r="J73" s="131"/>
      <c r="K73" s="118"/>
      <c r="L73" s="118"/>
      <c r="M73" s="57">
        <f>ROUND(M74,2)</f>
        <v>3</v>
      </c>
      <c r="N73" s="30"/>
    </row>
    <row r="74" spans="1:14" ht="16.5" customHeight="1">
      <c r="A74" s="50"/>
      <c r="B74" s="51"/>
      <c r="C74" s="52"/>
      <c r="D74" s="155"/>
      <c r="E74" s="136">
        <v>3</v>
      </c>
      <c r="F74" s="131"/>
      <c r="G74" s="118"/>
      <c r="H74" s="118"/>
      <c r="I74" s="118"/>
      <c r="J74" s="131"/>
      <c r="K74" s="118"/>
      <c r="L74" s="118"/>
      <c r="M74" s="118">
        <f>ROUND(SUM(E74),2)</f>
        <v>3</v>
      </c>
      <c r="N74" s="30"/>
    </row>
    <row r="75" spans="1:14" ht="27" customHeight="1">
      <c r="A75" s="50" t="s">
        <v>180</v>
      </c>
      <c r="B75" s="51" t="s">
        <v>110</v>
      </c>
      <c r="C75" s="52" t="s">
        <v>182</v>
      </c>
      <c r="D75" s="155" t="s">
        <v>80</v>
      </c>
      <c r="E75" s="136"/>
      <c r="F75" s="131"/>
      <c r="G75" s="118"/>
      <c r="H75" s="118"/>
      <c r="I75" s="118"/>
      <c r="J75" s="131"/>
      <c r="K75" s="118"/>
      <c r="L75" s="118"/>
      <c r="M75" s="57">
        <f>ROUND(M76,2)</f>
        <v>1</v>
      </c>
      <c r="N75" s="30"/>
    </row>
    <row r="76" spans="1:14" ht="18.75" customHeight="1">
      <c r="A76" s="50"/>
      <c r="B76" s="51"/>
      <c r="C76" s="52"/>
      <c r="D76" s="155"/>
      <c r="E76" s="136">
        <v>1</v>
      </c>
      <c r="F76" s="131"/>
      <c r="G76" s="118"/>
      <c r="H76" s="118"/>
      <c r="I76" s="118"/>
      <c r="J76" s="131"/>
      <c r="K76" s="118"/>
      <c r="L76" s="118"/>
      <c r="M76" s="118">
        <f>ROUND(SUM(E76),2)</f>
        <v>1</v>
      </c>
      <c r="N76" s="30"/>
    </row>
    <row r="77" spans="1:14" ht="28.5" customHeight="1">
      <c r="A77" s="50" t="s">
        <v>108</v>
      </c>
      <c r="B77" s="51" t="s">
        <v>111</v>
      </c>
      <c r="C77" s="52" t="s">
        <v>183</v>
      </c>
      <c r="D77" s="155" t="s">
        <v>80</v>
      </c>
      <c r="E77" s="136"/>
      <c r="F77" s="131"/>
      <c r="G77" s="118"/>
      <c r="H77" s="118"/>
      <c r="I77" s="118"/>
      <c r="J77" s="131"/>
      <c r="K77" s="118"/>
      <c r="L77" s="118"/>
      <c r="M77" s="57">
        <f>ROUND(M78,2)</f>
        <v>1</v>
      </c>
      <c r="N77" s="30"/>
    </row>
    <row r="78" spans="1:14" ht="15.75" customHeight="1">
      <c r="A78" s="191"/>
      <c r="B78" s="204"/>
      <c r="C78" s="205"/>
      <c r="D78" s="206"/>
      <c r="E78" s="197">
        <v>1</v>
      </c>
      <c r="F78" s="198"/>
      <c r="G78" s="199"/>
      <c r="H78" s="199"/>
      <c r="I78" s="199"/>
      <c r="J78" s="198"/>
      <c r="K78" s="199"/>
      <c r="L78" s="199"/>
      <c r="M78" s="199">
        <f>ROUND(SUM(E78),2)</f>
        <v>1</v>
      </c>
      <c r="N78" s="30"/>
    </row>
    <row r="79" spans="1:14" ht="49.5" customHeight="1">
      <c r="A79" s="50" t="s">
        <v>118</v>
      </c>
      <c r="B79" s="51" t="s">
        <v>112</v>
      </c>
      <c r="C79" s="52" t="s">
        <v>119</v>
      </c>
      <c r="D79" s="159" t="s">
        <v>58</v>
      </c>
      <c r="E79" s="136"/>
      <c r="F79" s="131"/>
      <c r="G79" s="118"/>
      <c r="H79" s="118"/>
      <c r="I79" s="118"/>
      <c r="J79" s="131"/>
      <c r="K79" s="118"/>
      <c r="L79" s="118"/>
      <c r="M79" s="57">
        <f>ROUND(M80,2)</f>
        <v>85</v>
      </c>
      <c r="N79" s="30"/>
    </row>
    <row r="80" spans="1:14" ht="15.75" customHeight="1">
      <c r="A80" s="27"/>
      <c r="B80" s="40"/>
      <c r="C80" s="38"/>
      <c r="D80" s="33"/>
      <c r="E80" s="136"/>
      <c r="F80" s="131"/>
      <c r="G80" s="118">
        <v>85</v>
      </c>
      <c r="H80" s="118"/>
      <c r="I80" s="118"/>
      <c r="J80" s="131"/>
      <c r="K80" s="118"/>
      <c r="L80" s="118"/>
      <c r="M80" s="118">
        <f>ROUND(SUM(G80),2)</f>
        <v>85</v>
      </c>
      <c r="N80" s="30"/>
    </row>
    <row r="81" spans="1:14" ht="65.25" customHeight="1">
      <c r="A81" s="50" t="s">
        <v>117</v>
      </c>
      <c r="B81" s="51" t="s">
        <v>113</v>
      </c>
      <c r="C81" s="52" t="s">
        <v>184</v>
      </c>
      <c r="D81" s="159" t="s">
        <v>80</v>
      </c>
      <c r="E81" s="136"/>
      <c r="F81" s="131"/>
      <c r="G81" s="118"/>
      <c r="H81" s="118"/>
      <c r="I81" s="118"/>
      <c r="J81" s="131"/>
      <c r="K81" s="118"/>
      <c r="L81" s="118"/>
      <c r="M81" s="57">
        <f>ROUND(M82,2)</f>
        <v>1</v>
      </c>
      <c r="N81" s="30"/>
    </row>
    <row r="82" spans="1:14" ht="15.75" customHeight="1">
      <c r="A82" s="27"/>
      <c r="B82" s="40"/>
      <c r="C82" s="38"/>
      <c r="D82" s="33"/>
      <c r="E82" s="136">
        <v>1</v>
      </c>
      <c r="F82" s="131"/>
      <c r="G82" s="118"/>
      <c r="H82" s="118"/>
      <c r="I82" s="118"/>
      <c r="J82" s="131"/>
      <c r="K82" s="118"/>
      <c r="L82" s="118"/>
      <c r="M82" s="118">
        <f>ROUND(SUM(E82),2)</f>
        <v>1</v>
      </c>
      <c r="N82" s="30"/>
    </row>
    <row r="83" spans="1:14" ht="53.25" customHeight="1">
      <c r="A83" s="50" t="s">
        <v>185</v>
      </c>
      <c r="B83" s="51" t="s">
        <v>114</v>
      </c>
      <c r="C83" s="52" t="s">
        <v>186</v>
      </c>
      <c r="D83" s="155" t="s">
        <v>58</v>
      </c>
      <c r="E83" s="136"/>
      <c r="F83" s="131"/>
      <c r="G83" s="118"/>
      <c r="H83" s="118"/>
      <c r="I83" s="118"/>
      <c r="J83" s="131"/>
      <c r="K83" s="118"/>
      <c r="L83" s="118"/>
      <c r="M83" s="57">
        <f>ROUND(M84,2)</f>
        <v>3</v>
      </c>
      <c r="N83" s="30"/>
    </row>
    <row r="84" spans="1:14" ht="15.75" customHeight="1">
      <c r="A84" s="27"/>
      <c r="B84" s="40"/>
      <c r="C84" s="38"/>
      <c r="D84" s="33"/>
      <c r="E84" s="136"/>
      <c r="F84" s="131"/>
      <c r="G84" s="118">
        <v>3</v>
      </c>
      <c r="H84" s="118"/>
      <c r="I84" s="118"/>
      <c r="J84" s="131"/>
      <c r="K84" s="118"/>
      <c r="L84" s="118"/>
      <c r="M84" s="118">
        <f>ROUND(SUM(G84),2)</f>
        <v>3</v>
      </c>
      <c r="N84" s="30"/>
    </row>
    <row r="85" spans="1:14" ht="20.25" customHeight="1">
      <c r="A85" s="50"/>
      <c r="B85" s="51" t="s">
        <v>115</v>
      </c>
      <c r="C85" s="52" t="s">
        <v>187</v>
      </c>
      <c r="D85" s="155" t="s">
        <v>58</v>
      </c>
      <c r="E85" s="136"/>
      <c r="F85" s="131"/>
      <c r="G85" s="118"/>
      <c r="H85" s="118"/>
      <c r="I85" s="118"/>
      <c r="J85" s="131"/>
      <c r="K85" s="118"/>
      <c r="L85" s="118"/>
      <c r="M85" s="57">
        <f>ROUND(M86,2)</f>
        <v>18</v>
      </c>
      <c r="N85" s="30"/>
    </row>
    <row r="86" spans="1:14" ht="15.75" customHeight="1">
      <c r="A86" s="27"/>
      <c r="B86" s="40"/>
      <c r="C86" s="38"/>
      <c r="D86" s="33"/>
      <c r="E86" s="136"/>
      <c r="F86" s="131"/>
      <c r="G86" s="118">
        <v>18</v>
      </c>
      <c r="H86" s="118"/>
      <c r="I86" s="118"/>
      <c r="J86" s="131"/>
      <c r="K86" s="118"/>
      <c r="L86" s="118"/>
      <c r="M86" s="118">
        <f>ROUND(SUM(G86),2)</f>
        <v>18</v>
      </c>
      <c r="N86" s="30"/>
    </row>
    <row r="87" spans="1:14" ht="34.5" customHeight="1">
      <c r="A87" s="50" t="s">
        <v>188</v>
      </c>
      <c r="B87" s="51" t="s">
        <v>116</v>
      </c>
      <c r="C87" s="52" t="s">
        <v>189</v>
      </c>
      <c r="D87" s="159" t="s">
        <v>80</v>
      </c>
      <c r="E87" s="136"/>
      <c r="F87" s="131"/>
      <c r="G87" s="118"/>
      <c r="H87" s="118"/>
      <c r="I87" s="118"/>
      <c r="J87" s="131"/>
      <c r="K87" s="118"/>
      <c r="L87" s="118"/>
      <c r="M87" s="57">
        <f>ROUND(M88,2)</f>
        <v>2</v>
      </c>
      <c r="N87" s="30"/>
    </row>
    <row r="88" spans="1:14" ht="15.75" customHeight="1">
      <c r="A88" s="27"/>
      <c r="B88" s="40"/>
      <c r="C88" s="38"/>
      <c r="D88" s="33"/>
      <c r="E88" s="136">
        <v>2</v>
      </c>
      <c r="F88" s="131"/>
      <c r="G88" s="118"/>
      <c r="H88" s="118"/>
      <c r="I88" s="118"/>
      <c r="J88" s="131"/>
      <c r="K88" s="118"/>
      <c r="L88" s="118"/>
      <c r="M88" s="118">
        <f>ROUND(SUM(E88),2)</f>
        <v>2</v>
      </c>
      <c r="N88" s="30"/>
    </row>
    <row r="89" spans="1:14" ht="15.75" customHeight="1">
      <c r="A89" s="27"/>
      <c r="B89" s="40"/>
      <c r="C89" s="38"/>
      <c r="D89" s="33"/>
      <c r="E89" s="136"/>
      <c r="F89" s="131"/>
      <c r="G89" s="118"/>
      <c r="H89" s="118"/>
      <c r="I89" s="118"/>
      <c r="J89" s="131"/>
      <c r="K89" s="118"/>
      <c r="L89" s="118"/>
      <c r="M89" s="118"/>
      <c r="N89" s="30"/>
    </row>
    <row r="90" spans="1:14" ht="15.75" customHeight="1">
      <c r="A90" s="27"/>
      <c r="B90" s="40"/>
      <c r="C90" s="38"/>
      <c r="D90" s="33"/>
      <c r="E90" s="136"/>
      <c r="F90" s="131"/>
      <c r="G90" s="118"/>
      <c r="H90" s="118"/>
      <c r="I90" s="118"/>
      <c r="J90" s="131"/>
      <c r="K90" s="118"/>
      <c r="L90" s="118"/>
      <c r="M90" s="118"/>
      <c r="N90" s="30"/>
    </row>
    <row r="91" spans="1:14" ht="15.75" customHeight="1">
      <c r="A91" s="27"/>
      <c r="B91" s="40"/>
      <c r="C91" s="38"/>
      <c r="D91" s="33"/>
      <c r="E91" s="136"/>
      <c r="F91" s="131"/>
      <c r="G91" s="118"/>
      <c r="H91" s="118"/>
      <c r="I91" s="118"/>
      <c r="J91" s="131"/>
      <c r="K91" s="118"/>
      <c r="L91" s="118"/>
      <c r="M91" s="118"/>
      <c r="N91" s="30"/>
    </row>
    <row r="92" spans="1:14" ht="15.75" customHeight="1">
      <c r="A92" s="27"/>
      <c r="B92" s="40"/>
      <c r="C92" s="38"/>
      <c r="D92" s="33"/>
      <c r="E92" s="136"/>
      <c r="F92" s="131"/>
      <c r="G92" s="118"/>
      <c r="H92" s="118"/>
      <c r="I92" s="118"/>
      <c r="J92" s="131"/>
      <c r="K92" s="118"/>
      <c r="L92" s="118"/>
      <c r="M92" s="118"/>
      <c r="N92" s="30"/>
    </row>
    <row r="93" spans="1:14" ht="15.75" customHeight="1">
      <c r="A93" s="27"/>
      <c r="B93" s="40"/>
      <c r="C93" s="38"/>
      <c r="D93" s="33"/>
      <c r="E93" s="136"/>
      <c r="F93" s="131"/>
      <c r="G93" s="118"/>
      <c r="H93" s="118"/>
      <c r="I93" s="118"/>
      <c r="J93" s="131"/>
      <c r="K93" s="118"/>
      <c r="L93" s="118"/>
      <c r="M93" s="118"/>
      <c r="N93" s="30"/>
    </row>
    <row r="94" spans="1:14" ht="15.75" customHeight="1">
      <c r="A94" s="27"/>
      <c r="B94" s="40"/>
      <c r="C94" s="38"/>
      <c r="D94" s="33"/>
      <c r="E94" s="136"/>
      <c r="F94" s="131"/>
      <c r="G94" s="118"/>
      <c r="H94" s="118"/>
      <c r="I94" s="118"/>
      <c r="J94" s="131"/>
      <c r="K94" s="118"/>
      <c r="L94" s="118"/>
      <c r="M94" s="118"/>
      <c r="N94" s="30"/>
    </row>
    <row r="95" spans="1:14" ht="15.75" customHeight="1">
      <c r="A95" s="27"/>
      <c r="B95" s="40"/>
      <c r="C95" s="38"/>
      <c r="D95" s="33"/>
      <c r="E95" s="136"/>
      <c r="F95" s="131"/>
      <c r="G95" s="118"/>
      <c r="H95" s="118"/>
      <c r="I95" s="118"/>
      <c r="J95" s="131"/>
      <c r="K95" s="118"/>
      <c r="L95" s="118"/>
      <c r="M95" s="118"/>
      <c r="N95" s="30"/>
    </row>
    <row r="96" spans="1:14" ht="15.75" customHeight="1">
      <c r="A96" s="27"/>
      <c r="B96" s="40"/>
      <c r="C96" s="38"/>
      <c r="D96" s="33"/>
      <c r="E96" s="136"/>
      <c r="F96" s="131"/>
      <c r="G96" s="118"/>
      <c r="H96" s="118"/>
      <c r="I96" s="118"/>
      <c r="J96" s="131"/>
      <c r="K96" s="118"/>
      <c r="L96" s="118"/>
      <c r="M96" s="118"/>
      <c r="N96" s="30"/>
    </row>
    <row r="97" spans="1:14" ht="15.75" customHeight="1">
      <c r="A97" s="27"/>
      <c r="B97" s="40"/>
      <c r="C97" s="38"/>
      <c r="D97" s="33"/>
      <c r="E97" s="136"/>
      <c r="F97" s="131"/>
      <c r="G97" s="118"/>
      <c r="H97" s="118"/>
      <c r="I97" s="118"/>
      <c r="J97" s="131"/>
      <c r="K97" s="118"/>
      <c r="L97" s="118"/>
      <c r="M97" s="118"/>
      <c r="N97" s="30"/>
    </row>
    <row r="98" spans="1:14" ht="15.75" customHeight="1">
      <c r="A98" s="27"/>
      <c r="B98" s="40"/>
      <c r="C98" s="38"/>
      <c r="D98" s="33"/>
      <c r="E98" s="136"/>
      <c r="F98" s="131"/>
      <c r="G98" s="118"/>
      <c r="H98" s="118"/>
      <c r="I98" s="118"/>
      <c r="J98" s="131"/>
      <c r="K98" s="118"/>
      <c r="L98" s="118"/>
      <c r="M98" s="118"/>
      <c r="N98" s="30"/>
    </row>
    <row r="99" spans="1:14" ht="15.75" customHeight="1">
      <c r="A99" s="27"/>
      <c r="B99" s="40"/>
      <c r="C99" s="38"/>
      <c r="D99" s="33"/>
      <c r="E99" s="136"/>
      <c r="F99" s="131"/>
      <c r="G99" s="118"/>
      <c r="H99" s="118"/>
      <c r="I99" s="118"/>
      <c r="J99" s="131"/>
      <c r="K99" s="118"/>
      <c r="L99" s="118"/>
      <c r="M99" s="118"/>
      <c r="N99" s="30"/>
    </row>
    <row r="100" spans="1:14" ht="15.75" customHeight="1">
      <c r="A100" s="27"/>
      <c r="B100" s="40"/>
      <c r="C100" s="38"/>
      <c r="D100" s="33"/>
      <c r="E100" s="136"/>
      <c r="F100" s="131"/>
      <c r="G100" s="118"/>
      <c r="H100" s="118"/>
      <c r="I100" s="118"/>
      <c r="J100" s="131"/>
      <c r="K100" s="118"/>
      <c r="L100" s="118"/>
      <c r="M100" s="118"/>
      <c r="N100" s="30"/>
    </row>
    <row r="101" spans="1:14" ht="15.75" customHeight="1">
      <c r="A101" s="27"/>
      <c r="B101" s="40"/>
      <c r="C101" s="38"/>
      <c r="D101" s="33"/>
      <c r="E101" s="136"/>
      <c r="F101" s="131"/>
      <c r="G101" s="118"/>
      <c r="H101" s="118"/>
      <c r="I101" s="118"/>
      <c r="J101" s="131"/>
      <c r="K101" s="118"/>
      <c r="L101" s="118"/>
      <c r="M101" s="118"/>
      <c r="N101" s="30"/>
    </row>
    <row r="102" spans="1:14" ht="15.75" customHeight="1">
      <c r="A102" s="27"/>
      <c r="B102" s="40"/>
      <c r="C102" s="38"/>
      <c r="D102" s="33"/>
      <c r="E102" s="136"/>
      <c r="F102" s="131"/>
      <c r="G102" s="118"/>
      <c r="H102" s="118"/>
      <c r="I102" s="118"/>
      <c r="J102" s="131"/>
      <c r="K102" s="118"/>
      <c r="L102" s="118"/>
      <c r="M102" s="118"/>
      <c r="N102" s="30"/>
    </row>
    <row r="103" spans="1:14" ht="15.75" customHeight="1">
      <c r="A103" s="27"/>
      <c r="B103" s="40"/>
      <c r="C103" s="38"/>
      <c r="D103" s="33"/>
      <c r="E103" s="136"/>
      <c r="F103" s="131"/>
      <c r="G103" s="118"/>
      <c r="H103" s="118"/>
      <c r="I103" s="118"/>
      <c r="J103" s="131"/>
      <c r="K103" s="118"/>
      <c r="L103" s="118"/>
      <c r="M103" s="118"/>
      <c r="N103" s="30"/>
    </row>
    <row r="104" spans="1:14" ht="15.75" customHeight="1">
      <c r="A104" s="27"/>
      <c r="B104" s="40"/>
      <c r="C104" s="38"/>
      <c r="D104" s="33"/>
      <c r="E104" s="136"/>
      <c r="F104" s="131"/>
      <c r="G104" s="118"/>
      <c r="H104" s="118"/>
      <c r="I104" s="118"/>
      <c r="J104" s="131"/>
      <c r="K104" s="118"/>
      <c r="L104" s="118"/>
      <c r="M104" s="118"/>
      <c r="N104" s="30"/>
    </row>
    <row r="105" spans="1:14" ht="15.75" customHeight="1">
      <c r="A105" s="27"/>
      <c r="B105" s="40"/>
      <c r="C105" s="38"/>
      <c r="D105" s="33"/>
      <c r="E105" s="136"/>
      <c r="F105" s="131"/>
      <c r="G105" s="118"/>
      <c r="H105" s="118"/>
      <c r="I105" s="118"/>
      <c r="J105" s="131"/>
      <c r="K105" s="118"/>
      <c r="L105" s="118"/>
      <c r="M105" s="118"/>
      <c r="N105" s="30"/>
    </row>
    <row r="106" spans="1:14" ht="15.75" customHeight="1">
      <c r="A106" s="27"/>
      <c r="B106" s="40"/>
      <c r="C106" s="38"/>
      <c r="D106" s="33"/>
      <c r="E106" s="136"/>
      <c r="F106" s="131"/>
      <c r="G106" s="118"/>
      <c r="H106" s="118"/>
      <c r="I106" s="118"/>
      <c r="J106" s="131"/>
      <c r="K106" s="118"/>
      <c r="L106" s="118"/>
      <c r="M106" s="118"/>
      <c r="N106" s="30"/>
    </row>
    <row r="107" spans="1:14" ht="15.75" customHeight="1">
      <c r="A107" s="27"/>
      <c r="B107" s="40"/>
      <c r="C107" s="38"/>
      <c r="D107" s="33"/>
      <c r="E107" s="136"/>
      <c r="F107" s="131"/>
      <c r="G107" s="118"/>
      <c r="H107" s="118"/>
      <c r="I107" s="118"/>
      <c r="J107" s="131"/>
      <c r="K107" s="118"/>
      <c r="L107" s="118"/>
      <c r="M107" s="118"/>
      <c r="N107" s="30"/>
    </row>
    <row r="108" spans="1:14" ht="15.75" customHeight="1">
      <c r="A108" s="27"/>
      <c r="B108" s="40"/>
      <c r="C108" s="38"/>
      <c r="D108" s="33"/>
      <c r="E108" s="136"/>
      <c r="F108" s="131"/>
      <c r="G108" s="118"/>
      <c r="H108" s="118"/>
      <c r="I108" s="118"/>
      <c r="J108" s="131"/>
      <c r="K108" s="118"/>
      <c r="L108" s="118"/>
      <c r="M108" s="118"/>
      <c r="N108" s="30"/>
    </row>
    <row r="109" spans="1:14" ht="15.75" customHeight="1">
      <c r="A109" s="27"/>
      <c r="B109" s="40"/>
      <c r="C109" s="38"/>
      <c r="D109" s="33"/>
      <c r="E109" s="136"/>
      <c r="F109" s="131"/>
      <c r="G109" s="118"/>
      <c r="H109" s="118"/>
      <c r="I109" s="118"/>
      <c r="J109" s="131"/>
      <c r="K109" s="118"/>
      <c r="L109" s="118"/>
      <c r="M109" s="118"/>
      <c r="N109" s="30"/>
    </row>
    <row r="110" spans="1:14" ht="15.75" customHeight="1">
      <c r="A110" s="27"/>
      <c r="B110" s="40"/>
      <c r="C110" s="38"/>
      <c r="D110" s="33"/>
      <c r="E110" s="136"/>
      <c r="F110" s="131"/>
      <c r="G110" s="118"/>
      <c r="H110" s="118"/>
      <c r="I110" s="118"/>
      <c r="J110" s="131"/>
      <c r="K110" s="118"/>
      <c r="L110" s="118"/>
      <c r="M110" s="118"/>
      <c r="N110" s="30"/>
    </row>
    <row r="111" spans="1:14" ht="15.75" customHeight="1">
      <c r="A111" s="27"/>
      <c r="B111" s="40"/>
      <c r="C111" s="38"/>
      <c r="D111" s="33"/>
      <c r="E111" s="136"/>
      <c r="F111" s="131"/>
      <c r="G111" s="118"/>
      <c r="H111" s="118"/>
      <c r="I111" s="118"/>
      <c r="J111" s="131"/>
      <c r="K111" s="118"/>
      <c r="L111" s="118"/>
      <c r="M111" s="118"/>
      <c r="N111" s="30"/>
    </row>
    <row r="112" spans="1:14" ht="15.75" customHeight="1">
      <c r="A112" s="27"/>
      <c r="B112" s="40"/>
      <c r="C112" s="38"/>
      <c r="D112" s="33"/>
      <c r="E112" s="136"/>
      <c r="F112" s="131"/>
      <c r="G112" s="118"/>
      <c r="H112" s="118"/>
      <c r="I112" s="118"/>
      <c r="J112" s="131"/>
      <c r="K112" s="118"/>
      <c r="L112" s="118"/>
      <c r="M112" s="118"/>
      <c r="N112" s="30"/>
    </row>
    <row r="113" spans="1:14" ht="15.75" customHeight="1">
      <c r="A113" s="27"/>
      <c r="B113" s="40"/>
      <c r="C113" s="38"/>
      <c r="D113" s="33"/>
      <c r="E113" s="136"/>
      <c r="F113" s="131"/>
      <c r="G113" s="118"/>
      <c r="H113" s="118"/>
      <c r="I113" s="118"/>
      <c r="J113" s="131"/>
      <c r="K113" s="118"/>
      <c r="L113" s="118"/>
      <c r="M113" s="118"/>
      <c r="N113" s="30"/>
    </row>
    <row r="114" spans="1:14" ht="15.75" customHeight="1">
      <c r="A114" s="27"/>
      <c r="B114" s="40"/>
      <c r="C114" s="38"/>
      <c r="D114" s="33"/>
      <c r="E114" s="136"/>
      <c r="F114" s="131"/>
      <c r="G114" s="118"/>
      <c r="H114" s="118"/>
      <c r="I114" s="118"/>
      <c r="J114" s="131"/>
      <c r="K114" s="118"/>
      <c r="L114" s="118"/>
      <c r="M114" s="118"/>
      <c r="N114" s="30"/>
    </row>
    <row r="115" spans="1:14" ht="15.75" customHeight="1">
      <c r="A115" s="27"/>
      <c r="B115" s="40"/>
      <c r="C115" s="38"/>
      <c r="D115" s="33"/>
      <c r="E115" s="136"/>
      <c r="F115" s="131"/>
      <c r="G115" s="118"/>
      <c r="H115" s="118"/>
      <c r="I115" s="118"/>
      <c r="J115" s="131"/>
      <c r="K115" s="118"/>
      <c r="L115" s="118"/>
      <c r="M115" s="118"/>
      <c r="N115" s="30"/>
    </row>
    <row r="116" spans="1:14" ht="15.75" customHeight="1">
      <c r="A116" s="27"/>
      <c r="B116" s="40"/>
      <c r="C116" s="38"/>
      <c r="D116" s="33"/>
      <c r="E116" s="136"/>
      <c r="F116" s="131"/>
      <c r="G116" s="118"/>
      <c r="H116" s="118"/>
      <c r="I116" s="118"/>
      <c r="J116" s="131"/>
      <c r="K116" s="118"/>
      <c r="L116" s="118"/>
      <c r="M116" s="118"/>
      <c r="N116" s="30"/>
    </row>
    <row r="117" spans="1:14" ht="15.75" customHeight="1">
      <c r="A117" s="27"/>
      <c r="B117" s="40"/>
      <c r="C117" s="38"/>
      <c r="D117" s="33"/>
      <c r="E117" s="136"/>
      <c r="F117" s="131"/>
      <c r="G117" s="118"/>
      <c r="H117" s="118"/>
      <c r="I117" s="118"/>
      <c r="J117" s="131"/>
      <c r="K117" s="118"/>
      <c r="L117" s="118"/>
      <c r="M117" s="118"/>
      <c r="N117" s="30"/>
    </row>
    <row r="118" spans="1:14" ht="15.75" customHeight="1">
      <c r="A118" s="27"/>
      <c r="B118" s="40"/>
      <c r="C118" s="38"/>
      <c r="D118" s="33"/>
      <c r="E118" s="136"/>
      <c r="F118" s="131"/>
      <c r="G118" s="118"/>
      <c r="H118" s="118"/>
      <c r="I118" s="118"/>
      <c r="J118" s="131"/>
      <c r="K118" s="118"/>
      <c r="L118" s="118"/>
      <c r="M118" s="118"/>
      <c r="N118" s="30"/>
    </row>
    <row r="119" spans="1:14" ht="15.75" customHeight="1">
      <c r="A119" s="27"/>
      <c r="B119" s="40"/>
      <c r="C119" s="38"/>
      <c r="D119" s="33"/>
      <c r="E119" s="136"/>
      <c r="F119" s="131"/>
      <c r="G119" s="118"/>
      <c r="H119" s="118"/>
      <c r="I119" s="118"/>
      <c r="J119" s="131"/>
      <c r="K119" s="118"/>
      <c r="L119" s="118"/>
      <c r="M119" s="118"/>
      <c r="N119" s="30"/>
    </row>
    <row r="120" spans="1:14" ht="15.75" customHeight="1">
      <c r="A120" s="27"/>
      <c r="B120" s="40"/>
      <c r="C120" s="38"/>
      <c r="D120" s="33"/>
      <c r="E120" s="136"/>
      <c r="F120" s="131"/>
      <c r="G120" s="118"/>
      <c r="H120" s="118"/>
      <c r="I120" s="118"/>
      <c r="J120" s="131"/>
      <c r="K120" s="118"/>
      <c r="L120" s="118"/>
      <c r="M120" s="118"/>
      <c r="N120" s="30"/>
    </row>
    <row r="121" spans="1:14" ht="15.75" customHeight="1">
      <c r="A121" s="27"/>
      <c r="B121" s="40"/>
      <c r="C121" s="38"/>
      <c r="D121" s="33"/>
      <c r="E121" s="136"/>
      <c r="F121" s="131"/>
      <c r="G121" s="118"/>
      <c r="H121" s="118"/>
      <c r="I121" s="118"/>
      <c r="J121" s="131"/>
      <c r="K121" s="118"/>
      <c r="L121" s="118"/>
      <c r="M121" s="118"/>
      <c r="N121" s="30"/>
    </row>
    <row r="122" spans="1:14" ht="15.75" customHeight="1">
      <c r="A122" s="27"/>
      <c r="B122" s="40"/>
      <c r="C122" s="38"/>
      <c r="D122" s="33"/>
      <c r="E122" s="136"/>
      <c r="F122" s="131"/>
      <c r="G122" s="118"/>
      <c r="H122" s="118"/>
      <c r="I122" s="118"/>
      <c r="J122" s="131"/>
      <c r="K122" s="118"/>
      <c r="L122" s="118"/>
      <c r="M122" s="118"/>
      <c r="N122" s="30"/>
    </row>
    <row r="123" spans="1:14" ht="15.75" customHeight="1">
      <c r="A123" s="27"/>
      <c r="B123" s="40"/>
      <c r="C123" s="38"/>
      <c r="D123" s="33"/>
      <c r="E123" s="136"/>
      <c r="F123" s="131"/>
      <c r="G123" s="118"/>
      <c r="H123" s="118"/>
      <c r="I123" s="118"/>
      <c r="J123" s="131"/>
      <c r="K123" s="118"/>
      <c r="L123" s="118"/>
      <c r="M123" s="118"/>
      <c r="N123" s="30"/>
    </row>
    <row r="124" spans="1:14" ht="15.75" customHeight="1">
      <c r="A124" s="27"/>
      <c r="B124" s="40"/>
      <c r="C124" s="38"/>
      <c r="D124" s="33"/>
      <c r="E124" s="136"/>
      <c r="F124" s="131"/>
      <c r="G124" s="118"/>
      <c r="H124" s="118"/>
      <c r="I124" s="118"/>
      <c r="J124" s="131"/>
      <c r="K124" s="118"/>
      <c r="L124" s="118"/>
      <c r="M124" s="118"/>
      <c r="N124" s="30"/>
    </row>
    <row r="125" spans="1:14" ht="15.75" customHeight="1">
      <c r="A125" s="27"/>
      <c r="B125" s="40"/>
      <c r="C125" s="38"/>
      <c r="D125" s="33"/>
      <c r="E125" s="136"/>
      <c r="F125" s="131"/>
      <c r="G125" s="118"/>
      <c r="H125" s="118"/>
      <c r="I125" s="118"/>
      <c r="J125" s="131"/>
      <c r="K125" s="118"/>
      <c r="L125" s="118"/>
      <c r="M125" s="118"/>
      <c r="N125" s="30"/>
    </row>
    <row r="126" spans="1:14" ht="15.75" customHeight="1">
      <c r="A126" s="27"/>
      <c r="B126" s="40"/>
      <c r="C126" s="38"/>
      <c r="D126" s="33"/>
      <c r="E126" s="136"/>
      <c r="F126" s="131"/>
      <c r="G126" s="118"/>
      <c r="H126" s="118"/>
      <c r="I126" s="118"/>
      <c r="J126" s="131"/>
      <c r="K126" s="118"/>
      <c r="L126" s="118"/>
      <c r="M126" s="118"/>
      <c r="N126" s="30"/>
    </row>
    <row r="127" spans="1:14" ht="15.75" customHeight="1">
      <c r="A127" s="27"/>
      <c r="B127" s="40"/>
      <c r="C127" s="38"/>
      <c r="D127" s="33"/>
      <c r="E127" s="136"/>
      <c r="F127" s="131"/>
      <c r="G127" s="118"/>
      <c r="H127" s="118"/>
      <c r="I127" s="118"/>
      <c r="J127" s="131"/>
      <c r="K127" s="118"/>
      <c r="L127" s="118"/>
      <c r="M127" s="118"/>
      <c r="N127" s="30"/>
    </row>
    <row r="128" spans="1:14" ht="15.75" customHeight="1">
      <c r="A128" s="27"/>
      <c r="B128" s="40"/>
      <c r="C128" s="38"/>
      <c r="D128" s="33"/>
      <c r="E128" s="136"/>
      <c r="F128" s="131"/>
      <c r="G128" s="118"/>
      <c r="H128" s="118"/>
      <c r="I128" s="118"/>
      <c r="J128" s="131"/>
      <c r="K128" s="118"/>
      <c r="L128" s="118"/>
      <c r="M128" s="118"/>
      <c r="N128" s="30"/>
    </row>
    <row r="129" spans="1:14" ht="15.75" customHeight="1">
      <c r="A129" s="27"/>
      <c r="B129" s="40"/>
      <c r="C129" s="38"/>
      <c r="D129" s="33"/>
      <c r="E129" s="136"/>
      <c r="F129" s="131"/>
      <c r="G129" s="118"/>
      <c r="H129" s="118"/>
      <c r="I129" s="118"/>
      <c r="J129" s="131"/>
      <c r="K129" s="118"/>
      <c r="L129" s="118"/>
      <c r="M129" s="118"/>
      <c r="N129" s="30"/>
    </row>
    <row r="130" spans="1:14" ht="26.25" customHeight="1">
      <c r="A130" s="75"/>
      <c r="B130" s="76"/>
      <c r="C130" s="77"/>
      <c r="D130" s="76"/>
      <c r="E130" s="78"/>
      <c r="F130" s="79"/>
      <c r="G130" s="80"/>
      <c r="H130" s="80"/>
      <c r="I130" s="80"/>
      <c r="J130" s="80"/>
      <c r="K130" s="80"/>
      <c r="L130" s="80"/>
      <c r="M130" s="81"/>
      <c r="N130" s="30"/>
    </row>
  </sheetData>
  <sheetProtection/>
  <mergeCells count="4">
    <mergeCell ref="A3:C3"/>
    <mergeCell ref="E3:F3"/>
    <mergeCell ref="A4:C4"/>
    <mergeCell ref="A6:L6"/>
  </mergeCells>
  <hyperlinks>
    <hyperlink ref="M65150" r:id="rId1" display="DATA:Setembro/2010"/>
    <hyperlink ref="M65144" r:id="rId2" display="DATA:Setembro/2010"/>
    <hyperlink ref="M65138" r:id="rId3" display="DATA:Setembro/2010"/>
    <hyperlink ref="M65115" r:id="rId4" display="DATA:Setembro/2010"/>
    <hyperlink ref="M65113" r:id="rId5" display="DATA:Setembro/2010"/>
    <hyperlink ref="M65151" r:id="rId6" display="DATA:Setembro/2010"/>
    <hyperlink ref="M65145" r:id="rId7" display="DATA:Setembro/2010"/>
    <hyperlink ref="M65139" r:id="rId8" display="DATA:Setembro/2010"/>
    <hyperlink ref="M65116" r:id="rId9" display="DATA:Setembro/2010"/>
    <hyperlink ref="M65114" r:id="rId10" display="DATA:Setembro/2010"/>
    <hyperlink ref="M65149" r:id="rId11" display="DATA:Setembro/2010"/>
    <hyperlink ref="M65143" r:id="rId12" display="DATA:Setembro/2010"/>
    <hyperlink ref="M65137" r:id="rId13" display="DATA:Setembro/2010"/>
    <hyperlink ref="M65112" r:id="rId14" display="DATA:Setembro/2010"/>
    <hyperlink ref="M65189" r:id="rId15" display="DATA:Setembro/2010"/>
    <hyperlink ref="M65183" r:id="rId16" display="DATA:Setembro/2010"/>
    <hyperlink ref="M65177" r:id="rId17" display="DATA:Setembro/2010"/>
    <hyperlink ref="M65154" r:id="rId18" display="DATA:Setembro/2010"/>
    <hyperlink ref="M65152" r:id="rId19" display="DATA:Setembro/2010"/>
    <hyperlink ref="M6" r:id="rId20" display="DATA:Setembro/2010"/>
    <hyperlink ref="M65197" r:id="rId21" display="DATA:Setembro/2010"/>
    <hyperlink ref="M65191" r:id="rId22" display="DATA:Setembro/2010"/>
    <hyperlink ref="M65185" r:id="rId23" display="DATA:Setembro/2010"/>
    <hyperlink ref="M65162" r:id="rId24" display="DATA:Setembro/2010"/>
    <hyperlink ref="M65160" r:id="rId25" display="DATA:Setembro/2010"/>
    <hyperlink ref="M234" r:id="rId26" display="DATA:Setembro/2010"/>
    <hyperlink ref="M189" r:id="rId27" display="DATA:Setembro/2010"/>
    <hyperlink ref="M187" r:id="rId28" display="DATA:Setembro/2010"/>
    <hyperlink ref="M235" r:id="rId29" display="DATA:Setembro/2010"/>
    <hyperlink ref="M190" r:id="rId30" display="DATA:Setembro/2010"/>
    <hyperlink ref="M188" r:id="rId31" display="DATA:Setembro/2010"/>
    <hyperlink ref="M233" r:id="rId32" display="DATA:Setembro/2010"/>
    <hyperlink ref="M186" r:id="rId33" display="DATA:Setembro/2010"/>
    <hyperlink ref="M273" r:id="rId34" display="DATA:Setembro/2010"/>
    <hyperlink ref="M227" r:id="rId35" display="DATA:Setembro/2010"/>
    <hyperlink ref="M225" r:id="rId36" display="DATA:Setembro/2010"/>
    <hyperlink ref="M65250" r:id="rId37" display="DATA:Setembro/2010"/>
    <hyperlink ref="M65244" r:id="rId38" display="DATA:Setembro/2010"/>
    <hyperlink ref="M65238" r:id="rId39" display="DATA:Setembro/2010"/>
    <hyperlink ref="M65215" r:id="rId40" display="DATA:Setembro/2010"/>
    <hyperlink ref="M65213" r:id="rId41" display="DATA:Setembro/2010"/>
    <hyperlink ref="M65251" r:id="rId42" display="DATA:Setembro/2010"/>
    <hyperlink ref="M65245" r:id="rId43" display="DATA:Setembro/2010"/>
    <hyperlink ref="M65239" r:id="rId44" display="DATA:Setembro/2010"/>
    <hyperlink ref="M65216" r:id="rId45" display="DATA:Setembro/2010"/>
    <hyperlink ref="M65214" r:id="rId46" display="DATA:Setembro/2010"/>
    <hyperlink ref="M65249" r:id="rId47" display="DATA:Setembro/2010"/>
    <hyperlink ref="M65243" r:id="rId48" display="DATA:Setembro/2010"/>
    <hyperlink ref="M65237" r:id="rId49" display="DATA:Setembro/2010"/>
    <hyperlink ref="M65212" r:id="rId50" display="DATA:Setembro/2010"/>
    <hyperlink ref="M159" r:id="rId51" display="DATA:Setembro/2010"/>
    <hyperlink ref="M65277" r:id="rId52" display="DATA:Setembro/2010"/>
    <hyperlink ref="M65254" r:id="rId53" display="DATA:Setembro/2010"/>
    <hyperlink ref="M65252" r:id="rId54" display="DATA:Setembro/2010"/>
    <hyperlink ref="M65262" r:id="rId55" display="DATA:Setembro/2010"/>
    <hyperlink ref="M65260" r:id="rId56" display="DATA:Setembro/2010"/>
    <hyperlink ref="M65199" r:id="rId57" display="DATA:Setembro/2010"/>
    <hyperlink ref="M65193" r:id="rId58" display="DATA:Setembro/2010"/>
    <hyperlink ref="M65187" r:id="rId59" display="DATA:Setembro/2010"/>
    <hyperlink ref="M65164" r:id="rId60" display="DATA:Setembro/2010"/>
    <hyperlink ref="M65200" r:id="rId61" display="DATA:Setembro/2010"/>
    <hyperlink ref="M65194" r:id="rId62" display="DATA:Setembro/2010"/>
    <hyperlink ref="M65188" r:id="rId63" display="DATA:Setembro/2010"/>
    <hyperlink ref="M65165" r:id="rId64" display="DATA:Setembro/2010"/>
    <hyperlink ref="M65163" r:id="rId65" display="DATA:Setembro/2010"/>
    <hyperlink ref="M65198" r:id="rId66" display="DATA:Setembro/2010"/>
    <hyperlink ref="M65192" r:id="rId67" display="DATA:Setembro/2010"/>
    <hyperlink ref="M65186" r:id="rId68" display="DATA:Setembro/2010"/>
    <hyperlink ref="M65161" r:id="rId69" display="DATA:Setembro/2010"/>
    <hyperlink ref="M65232" r:id="rId70" display="DATA:Setembro/2010"/>
    <hyperlink ref="M65226" r:id="rId71" display="DATA:Setembro/2010"/>
    <hyperlink ref="M65203" r:id="rId72" display="DATA:Setembro/2010"/>
    <hyperlink ref="M65201" r:id="rId73" display="DATA:Setembro/2010"/>
    <hyperlink ref="M65246" r:id="rId74" display="DATA:Setembro/2010"/>
    <hyperlink ref="M65240" r:id="rId75" display="DATA:Setembro/2010"/>
    <hyperlink ref="M65234" r:id="rId76" display="DATA:Setembro/2010"/>
    <hyperlink ref="M65211" r:id="rId77" display="DATA:Setembro/2010"/>
    <hyperlink ref="M65209" r:id="rId78" display="DATA:Setembro/2010"/>
    <hyperlink ref="M65184" r:id="rId79" display="DATA:Setembro/2010"/>
    <hyperlink ref="M65178" r:id="rId80" display="DATA:Setembro/2010"/>
    <hyperlink ref="M65172" r:id="rId81" display="DATA:Setembro/2010"/>
    <hyperlink ref="M65147" r:id="rId82" display="DATA:Setembro/2010"/>
    <hyperlink ref="M65179" r:id="rId83" display="DATA:Setembro/2010"/>
    <hyperlink ref="M65173" r:id="rId84" display="DATA:Setembro/2010"/>
    <hyperlink ref="M65148" r:id="rId85" display="DATA:Setembro/2010"/>
    <hyperlink ref="M65171" r:id="rId86" display="DATA:Setembro/2010"/>
    <hyperlink ref="M65146" r:id="rId87" display="DATA:Setembro/2010"/>
    <hyperlink ref="M65223" r:id="rId88" display="DATA:Setembro/2010"/>
    <hyperlink ref="M65217" r:id="rId89" display="DATA:Setembro/2010"/>
    <hyperlink ref="M65231" r:id="rId90" display="DATA:Setembro/2010"/>
    <hyperlink ref="M65225" r:id="rId91" display="DATA:Setembro/2010"/>
    <hyperlink ref="M65219" r:id="rId92" display="DATA:Setembro/2010"/>
    <hyperlink ref="M65196" r:id="rId93" display="DATA:Setembro/2010"/>
    <hyperlink ref="M65119" r:id="rId94" display="DATA:Setembro/2010"/>
    <hyperlink ref="M65107" r:id="rId95" display="DATA:Setembro/2010"/>
    <hyperlink ref="M65084" r:id="rId96" display="DATA:Setembro/2010"/>
    <hyperlink ref="M65082" r:id="rId97" display="DATA:Setembro/2010"/>
    <hyperlink ref="M65120" r:id="rId98" display="DATA:Setembro/2010"/>
    <hyperlink ref="M65108" r:id="rId99" display="DATA:Setembro/2010"/>
    <hyperlink ref="M65085" r:id="rId100" display="DATA:Setembro/2010"/>
    <hyperlink ref="M65083" r:id="rId101" display="DATA:Setembro/2010"/>
    <hyperlink ref="M65118" r:id="rId102" display="DATA:Setembro/2010"/>
    <hyperlink ref="M65106" r:id="rId103" display="DATA:Setembro/2010"/>
    <hyperlink ref="M65081" r:id="rId104" display="DATA:Setembro/2010"/>
    <hyperlink ref="M65158" r:id="rId105" display="DATA:Setembro/2010"/>
    <hyperlink ref="M65123" r:id="rId106" display="DATA:Setembro/2010"/>
    <hyperlink ref="M65121" r:id="rId107" display="DATA:Setembro/2010"/>
    <hyperlink ref="M65166" r:id="rId108" display="DATA:Setembro/2010"/>
    <hyperlink ref="M65131" r:id="rId109" display="DATA:Setembro/2010"/>
    <hyperlink ref="M65129" r:id="rId110" display="DATA:Setembro/2010"/>
    <hyperlink ref="M65102" r:id="rId111" display="DATA:Setembro/2010"/>
    <hyperlink ref="M65096" r:id="rId112" display="DATA:Setembro/2010"/>
    <hyperlink ref="M65073" r:id="rId113" display="DATA:Setembro/2010"/>
    <hyperlink ref="M65071" r:id="rId114" display="DATA:Setembro/2010"/>
    <hyperlink ref="M65109" r:id="rId115" display="DATA:Setembro/2010"/>
    <hyperlink ref="M65103" r:id="rId116" display="DATA:Setembro/2010"/>
    <hyperlink ref="M65097" r:id="rId117" display="DATA:Setembro/2010"/>
    <hyperlink ref="M65074" r:id="rId118" display="DATA:Setembro/2010"/>
    <hyperlink ref="M65072" r:id="rId119" display="DATA:Setembro/2010"/>
    <hyperlink ref="M65101" r:id="rId120" display="DATA:Setembro/2010"/>
    <hyperlink ref="M65095" r:id="rId121" display="DATA:Setembro/2010"/>
    <hyperlink ref="M65070" r:id="rId122" display="DATA:Setembro/2010"/>
    <hyperlink ref="M65141" r:id="rId123" display="DATA:Setembro/2010"/>
    <hyperlink ref="M65135" r:id="rId124" display="DATA:Setembro/2010"/>
    <hyperlink ref="M65110" r:id="rId125" display="DATA:Setembro/2010"/>
    <hyperlink ref="M65155" r:id="rId126" display="DATA:Setembro/2010"/>
    <hyperlink ref="M65093" r:id="rId127" display="DATA:Setembro/2010"/>
    <hyperlink ref="M65087" r:id="rId128" display="DATA:Setembro/2010"/>
    <hyperlink ref="M65058" r:id="rId129" display="DATA:Setembro/2010"/>
    <hyperlink ref="M65056" r:id="rId130" display="DATA:Setembro/2010"/>
    <hyperlink ref="M65094" r:id="rId131" display="DATA:Setembro/2010"/>
    <hyperlink ref="M65088" r:id="rId132" display="DATA:Setembro/2010"/>
    <hyperlink ref="M65059" r:id="rId133" display="DATA:Setembro/2010"/>
    <hyperlink ref="M65057" r:id="rId134" display="DATA:Setembro/2010"/>
    <hyperlink ref="M65092" r:id="rId135" display="DATA:Setembro/2010"/>
    <hyperlink ref="M65086" r:id="rId136" display="DATA:Setembro/2010"/>
    <hyperlink ref="M65080" r:id="rId137" display="DATA:Setembro/2010"/>
    <hyperlink ref="M65055" r:id="rId138" display="DATA:Setembro/2010"/>
    <hyperlink ref="M65132" r:id="rId139" display="DATA:Setembro/2010"/>
    <hyperlink ref="M65126" r:id="rId140" display="DATA:Setembro/2010"/>
    <hyperlink ref="M65140" r:id="rId141" display="DATA:Setembro/2010"/>
    <hyperlink ref="M65134" r:id="rId142" display="DATA:Setembro/2010"/>
    <hyperlink ref="M65128" r:id="rId143" display="DATA:Setembro/2010"/>
    <hyperlink ref="M65105" r:id="rId144" display="DATA:Setembro/2010"/>
    <hyperlink ref="M65195" r:id="rId145" display="DATA:Setembro/2010"/>
    <hyperlink ref="M65233" r:id="rId146" display="DATA:Setembro/2010"/>
    <hyperlink ref="M65227" r:id="rId147" display="DATA:Setembro/2010"/>
    <hyperlink ref="M65204" r:id="rId148" display="DATA:Setembro/2010"/>
    <hyperlink ref="M65202" r:id="rId149" display="DATA:Setembro/2010"/>
    <hyperlink ref="M65247" r:id="rId150" display="DATA:Setembro/2010"/>
    <hyperlink ref="M65241" r:id="rId151" display="DATA:Setembro/2010"/>
    <hyperlink ref="M65235" r:id="rId152" display="DATA:Setembro/2010"/>
    <hyperlink ref="M65210" r:id="rId153" display="DATA:Setembro/2010"/>
    <hyperlink ref="M284" r:id="rId154" display="DATA:Setembro/2010"/>
    <hyperlink ref="M239" r:id="rId155" display="DATA:Setembro/2010"/>
    <hyperlink ref="M237" r:id="rId156" display="DATA:Setembro/2010"/>
    <hyperlink ref="M285" r:id="rId157" display="DATA:Setembro/2010"/>
    <hyperlink ref="M240" r:id="rId158" display="DATA:Setembro/2010"/>
    <hyperlink ref="M238" r:id="rId159" display="DATA:Setembro/2010"/>
    <hyperlink ref="M283" r:id="rId160" display="DATA:Setembro/2010"/>
    <hyperlink ref="M236" r:id="rId161" display="DATA:Setembro/2010"/>
    <hyperlink ref="M323" r:id="rId162" display="DATA:Setembro/2010"/>
    <hyperlink ref="M277" r:id="rId163" display="DATA:Setembro/2010"/>
    <hyperlink ref="M275" r:id="rId164" display="DATA:Setembro/2010"/>
    <hyperlink ref="M137" r:id="rId165" display="DATA:Setembro/2010"/>
    <hyperlink ref="M65265" r:id="rId166" display="DATA:Setembro/2010"/>
    <hyperlink ref="M65263" r:id="rId167" display="DATA:Setembro/2010"/>
    <hyperlink ref="M138" r:id="rId168" display="DATA:Setembro/2010"/>
    <hyperlink ref="M65266" r:id="rId169" display="DATA:Setembro/2010"/>
    <hyperlink ref="M65264" r:id="rId170" display="DATA:Setembro/2010"/>
    <hyperlink ref="M136" r:id="rId171" display="DATA:Setembro/2010"/>
    <hyperlink ref="M209" r:id="rId172" display="DATA:Setembro/2010"/>
    <hyperlink ref="M65248" r:id="rId173" display="DATA:Setembro/2010"/>
    <hyperlink ref="M65242" r:id="rId174" display="DATA:Setembro/2010"/>
    <hyperlink ref="M65236" r:id="rId175" display="DATA:Setembro/2010"/>
    <hyperlink ref="M65276" r:id="rId176" display="DATA:Setembro/2010"/>
    <hyperlink ref="M65253" r:id="rId177" display="DATA:Setembro/2010"/>
    <hyperlink ref="M65261" r:id="rId178" display="DATA:Setembro/2010"/>
    <hyperlink ref="M65259" r:id="rId179" display="DATA:Setembro/2010"/>
    <hyperlink ref="M65228" r:id="rId180" display="DATA:Setembro/2010"/>
    <hyperlink ref="M65222" r:id="rId181" display="DATA:Setembro/2010"/>
    <hyperlink ref="M65229" r:id="rId182" display="DATA:Setembro/2010"/>
    <hyperlink ref="M65221" r:id="rId183" display="DATA:Setembro/2010"/>
    <hyperlink ref="M65273" r:id="rId184" display="DATA:Setembro/2010"/>
    <hyperlink ref="M65267" r:id="rId185" display="DATA:Setembro/2010"/>
    <hyperlink ref="M65281" r:id="rId186" display="DATA:Setembro/2010"/>
    <hyperlink ref="M65275" r:id="rId187" display="DATA:Setembro/2010"/>
    <hyperlink ref="M65269" r:id="rId188" display="DATA:Setembro/2010"/>
    <hyperlink ref="M65169" r:id="rId189" display="DATA:Setembro/2010"/>
    <hyperlink ref="M65157" r:id="rId190" display="DATA:Setembro/2010"/>
    <hyperlink ref="M65170" r:id="rId191" display="DATA:Setembro/2010"/>
    <hyperlink ref="M65133" r:id="rId192" display="DATA:Setembro/2010"/>
    <hyperlink ref="M65168" r:id="rId193" display="DATA:Setembro/2010"/>
    <hyperlink ref="M65156" r:id="rId194" display="DATA:Setembro/2010"/>
    <hyperlink ref="M65208" r:id="rId195" display="DATA:Setembro/2010"/>
    <hyperlink ref="M65181" r:id="rId196" display="DATA:Setembro/2010"/>
    <hyperlink ref="M65159" r:id="rId197" display="DATA:Setembro/2010"/>
    <hyperlink ref="M65153" r:id="rId198" display="DATA:Setembro/2010"/>
    <hyperlink ref="M65124" r:id="rId199" display="DATA:Setembro/2010"/>
    <hyperlink ref="M65122" r:id="rId200" display="DATA:Setembro/2010"/>
    <hyperlink ref="M65205" r:id="rId201" display="DATA:Setembro/2010"/>
    <hyperlink ref="M65142" r:id="rId202" display="DATA:Setembro/2010"/>
    <hyperlink ref="M65136" r:id="rId203" display="DATA:Setembro/2010"/>
    <hyperlink ref="M65130" r:id="rId204" display="DATA:Setembro/2010"/>
    <hyperlink ref="M65182" r:id="rId205" display="DATA:Setembro/2010"/>
    <hyperlink ref="M65176" r:id="rId206" display="DATA:Setembro/2010"/>
    <hyperlink ref="M65190" r:id="rId207" display="DATA:Setembro/2010"/>
    <hyperlink ref="M65180" r:id="rId208" display="DATA:Setembro/2010"/>
    <hyperlink ref="M65258" r:id="rId209" display="DATA:Setembro/2010"/>
    <hyperlink ref="M155" r:id="rId210" display="DATA:Setembro/2010"/>
    <hyperlink ref="M65279" r:id="rId211" display="DATA:Setembro/2010"/>
    <hyperlink ref="M65256" r:id="rId212" display="DATA:Setembro/2010"/>
    <hyperlink ref="M65029" r:id="rId213" display="DATA:Setembro/2010"/>
    <hyperlink ref="M65023" r:id="rId214" display="DATA:Setembro/2010"/>
    <hyperlink ref="M65017" r:id="rId215" display="DATA:Setembro/2010"/>
    <hyperlink ref="M64994" r:id="rId216" display="DATA:Setembro/2010"/>
    <hyperlink ref="M64992" r:id="rId217" display="DATA:Setembro/2010"/>
    <hyperlink ref="M65030" r:id="rId218" display="DATA:Setembro/2010"/>
    <hyperlink ref="M65024" r:id="rId219" display="DATA:Setembro/2010"/>
    <hyperlink ref="M65018" r:id="rId220" display="DATA:Setembro/2010"/>
    <hyperlink ref="M64995" r:id="rId221" display="DATA:Setembro/2010"/>
    <hyperlink ref="M64993" r:id="rId222" display="DATA:Setembro/2010"/>
    <hyperlink ref="M65028" r:id="rId223" display="DATA:Setembro/2010"/>
    <hyperlink ref="M65022" r:id="rId224" display="DATA:Setembro/2010"/>
    <hyperlink ref="M65016" r:id="rId225" display="DATA:Setembro/2010"/>
    <hyperlink ref="M64991" r:id="rId226" display="DATA:Setembro/2010"/>
    <hyperlink ref="M65068" r:id="rId227" display="DATA:Setembro/2010"/>
    <hyperlink ref="M65062" r:id="rId228" display="DATA:Setembro/2010"/>
    <hyperlink ref="M65033" r:id="rId229" display="DATA:Setembro/2010"/>
    <hyperlink ref="M65031" r:id="rId230" display="DATA:Setembro/2010"/>
    <hyperlink ref="M65076" r:id="rId231" display="DATA:Setembro/2010"/>
    <hyperlink ref="M65064" r:id="rId232" display="DATA:Setembro/2010"/>
    <hyperlink ref="M65041" r:id="rId233" display="DATA:Setembro/2010"/>
    <hyperlink ref="M65039" r:id="rId234" display="DATA:Setembro/2010"/>
    <hyperlink ref="M65206" r:id="rId235" display="DATA:Setembro/2010"/>
    <hyperlink ref="M65207" r:id="rId236" display="DATA:Setembro/2010"/>
    <hyperlink ref="M65230" r:id="rId237" display="DATA:Setembro/2010"/>
    <hyperlink ref="M152" r:id="rId238" display="DATA:Setembro/2010"/>
    <hyperlink ref="M65270" r:id="rId239" display="DATA:Setembro/2010"/>
    <hyperlink ref="M65255" r:id="rId240" display="DATA:Setembro/2010"/>
    <hyperlink ref="M65117" r:id="rId241" display="DATA:Setembro/2010"/>
    <hyperlink ref="M65091" r:id="rId242" display="DATA:Setembro/2010"/>
    <hyperlink ref="M65078" r:id="rId243" display="DATA:Setembro/2010"/>
    <hyperlink ref="M65066" r:id="rId244" display="DATA:Setembro/2010"/>
    <hyperlink ref="M65043" r:id="rId245" display="DATA:Setembro/2010"/>
    <hyperlink ref="M65079" r:id="rId246" display="DATA:Setembro/2010"/>
    <hyperlink ref="M65067" r:id="rId247" display="DATA:Setembro/2010"/>
    <hyperlink ref="M65044" r:id="rId248" display="DATA:Setembro/2010"/>
    <hyperlink ref="M65042" r:id="rId249" display="DATA:Setembro/2010"/>
    <hyperlink ref="M65077" r:id="rId250" display="DATA:Setembro/2010"/>
    <hyperlink ref="M65065" r:id="rId251" display="DATA:Setembro/2010"/>
    <hyperlink ref="M65040" r:id="rId252" display="DATA:Setembro/2010"/>
    <hyperlink ref="M65111" r:id="rId253" display="DATA:Setembro/2010"/>
    <hyperlink ref="M65125" r:id="rId254" display="DATA:Setembro/2010"/>
    <hyperlink ref="M65090" r:id="rId255" display="DATA:Setembro/2010"/>
    <hyperlink ref="M65063" r:id="rId256" display="DATA:Setembro/2010"/>
    <hyperlink ref="M65051" r:id="rId257" display="DATA:Setembro/2010"/>
    <hyperlink ref="M65026" r:id="rId258" display="DATA:Setembro/2010"/>
    <hyperlink ref="M65052" r:id="rId259" display="DATA:Setembro/2010"/>
    <hyperlink ref="M65027" r:id="rId260" display="DATA:Setembro/2010"/>
    <hyperlink ref="M65050" r:id="rId261" display="DATA:Setembro/2010"/>
    <hyperlink ref="M65025" r:id="rId262" display="DATA:Setembro/2010"/>
    <hyperlink ref="M65104" r:id="rId263" display="DATA:Setembro/2010"/>
    <hyperlink ref="M65098" r:id="rId264" display="DATA:Setembro/2010"/>
    <hyperlink ref="M65075" r:id="rId265" display="DATA:Setembro/2010"/>
    <hyperlink ref="M64998" r:id="rId266" display="DATA:Setembro/2010"/>
    <hyperlink ref="M64986" r:id="rId267" display="DATA:Setembro/2010"/>
    <hyperlink ref="M64963" r:id="rId268" display="DATA:Setembro/2010"/>
    <hyperlink ref="M64961" r:id="rId269" display="DATA:Setembro/2010"/>
    <hyperlink ref="M64999" r:id="rId270" display="DATA:Setembro/2010"/>
    <hyperlink ref="M64987" r:id="rId271" display="DATA:Setembro/2010"/>
    <hyperlink ref="M64964" r:id="rId272" display="DATA:Setembro/2010"/>
    <hyperlink ref="M64962" r:id="rId273" display="DATA:Setembro/2010"/>
    <hyperlink ref="M64997" r:id="rId274" display="DATA:Setembro/2010"/>
    <hyperlink ref="M64985" r:id="rId275" display="DATA:Setembro/2010"/>
    <hyperlink ref="M64960" r:id="rId276" display="DATA:Setembro/2010"/>
    <hyperlink ref="M65037" r:id="rId277" display="DATA:Setembro/2010"/>
    <hyperlink ref="M65002" r:id="rId278" display="DATA:Setembro/2010"/>
    <hyperlink ref="M65000" r:id="rId279" display="DATA:Setembro/2010"/>
    <hyperlink ref="M65045" r:id="rId280" display="DATA:Setembro/2010"/>
    <hyperlink ref="M65010" r:id="rId281" display="DATA:Setembro/2010"/>
    <hyperlink ref="M65008" r:id="rId282" display="DATA:Setembro/2010"/>
    <hyperlink ref="M64981" r:id="rId283" display="DATA:Setembro/2010"/>
    <hyperlink ref="M64975" r:id="rId284" display="DATA:Setembro/2010"/>
    <hyperlink ref="M64952" r:id="rId285" display="DATA:Setembro/2010"/>
    <hyperlink ref="M64950" r:id="rId286" display="DATA:Setembro/2010"/>
    <hyperlink ref="M64988" r:id="rId287" display="DATA:Setembro/2010"/>
    <hyperlink ref="M64982" r:id="rId288" display="DATA:Setembro/2010"/>
    <hyperlink ref="M64976" r:id="rId289" display="DATA:Setembro/2010"/>
    <hyperlink ref="M64953" r:id="rId290" display="DATA:Setembro/2010"/>
    <hyperlink ref="M64951" r:id="rId291" display="DATA:Setembro/2010"/>
    <hyperlink ref="M64980" r:id="rId292" display="DATA:Setembro/2010"/>
    <hyperlink ref="M64974" r:id="rId293" display="DATA:Setembro/2010"/>
    <hyperlink ref="M64949" r:id="rId294" display="DATA:Setembro/2010"/>
    <hyperlink ref="M65020" r:id="rId295" display="DATA:Setembro/2010"/>
    <hyperlink ref="M65014" r:id="rId296" display="DATA:Setembro/2010"/>
    <hyperlink ref="M64989" r:id="rId297" display="DATA:Setembro/2010"/>
    <hyperlink ref="M65034" r:id="rId298" display="DATA:Setembro/2010"/>
    <hyperlink ref="M64972" r:id="rId299" display="DATA:Setembro/2010"/>
    <hyperlink ref="M64966" r:id="rId300" display="DATA:Setembro/2010"/>
    <hyperlink ref="M64937" r:id="rId301" display="DATA:Setembro/2010"/>
    <hyperlink ref="M64935" r:id="rId302" display="DATA:Setembro/2010"/>
    <hyperlink ref="M64973" r:id="rId303" display="DATA:Setembro/2010"/>
    <hyperlink ref="M64967" r:id="rId304" display="DATA:Setembro/2010"/>
    <hyperlink ref="M64938" r:id="rId305" display="DATA:Setembro/2010"/>
    <hyperlink ref="M64936" r:id="rId306" display="DATA:Setembro/2010"/>
    <hyperlink ref="M64971" r:id="rId307" display="DATA:Setembro/2010"/>
    <hyperlink ref="M64965" r:id="rId308" display="DATA:Setembro/2010"/>
    <hyperlink ref="M64959" r:id="rId309" display="DATA:Setembro/2010"/>
    <hyperlink ref="M64934" r:id="rId310" display="DATA:Setembro/2010"/>
    <hyperlink ref="M65011" r:id="rId311" display="DATA:Setembro/2010"/>
    <hyperlink ref="M65005" r:id="rId312" display="DATA:Setembro/2010"/>
    <hyperlink ref="M65019" r:id="rId313" display="DATA:Setembro/2010"/>
    <hyperlink ref="M65013" r:id="rId314" display="DATA:Setembro/2010"/>
    <hyperlink ref="M65007" r:id="rId315" display="DATA:Setembro/2010"/>
    <hyperlink ref="M64984" r:id="rId316" display="DATA:Setembro/2010"/>
    <hyperlink ref="M65089" r:id="rId317" display="DATA:Setembro/2010"/>
    <hyperlink ref="M163" r:id="rId318" display="DATA:Setembro/2010"/>
    <hyperlink ref="M164" r:id="rId319" display="DATA:Setembro/2010"/>
    <hyperlink ref="M65257" r:id="rId320" display="DATA:Setembro/2010"/>
    <hyperlink ref="M162" r:id="rId321" display="DATA:Setembro/2010"/>
    <hyperlink ref="M65280" r:id="rId322" display="DATA:Setembro/2010"/>
    <hyperlink ref="M202" r:id="rId323" display="DATA:Setembro/2010"/>
    <hyperlink ref="M156" r:id="rId324" display="DATA:Setembro/2010"/>
    <hyperlink ref="M154" r:id="rId325" display="DATA:Setembro/2010"/>
    <hyperlink ref="M65167" r:id="rId326" display="DATA:Setembro/2010"/>
    <hyperlink ref="M65174" r:id="rId327" display="DATA:Setembro/2010"/>
    <hyperlink ref="M65218" r:id="rId328" display="DATA:Setembro/2010"/>
    <hyperlink ref="M65220" r:id="rId329" display="DATA:Setembro/2010"/>
    <hyperlink ref="M65127" r:id="rId330" display="DATA:Setembro/2010"/>
    <hyperlink ref="M65175" r:id="rId331" display="DATA:Setembro/2010"/>
    <hyperlink ref="M65100" r:id="rId332" display="DATA:Setembro/2010"/>
    <hyperlink ref="M65048" r:id="rId333" display="DATA:Setembro/2010"/>
    <hyperlink ref="M65036" r:id="rId334" display="DATA:Setembro/2010"/>
    <hyperlink ref="M65049" r:id="rId335" display="DATA:Setembro/2010"/>
    <hyperlink ref="M65012" r:id="rId336" display="DATA:Setembro/2010"/>
    <hyperlink ref="M65047" r:id="rId337" display="DATA:Setembro/2010"/>
    <hyperlink ref="M65035" r:id="rId338" display="DATA:Setembro/2010"/>
    <hyperlink ref="M65060" r:id="rId339" display="DATA:Setembro/2010"/>
    <hyperlink ref="M65038" r:id="rId340" display="DATA:Setembro/2010"/>
    <hyperlink ref="M65032" r:id="rId341" display="DATA:Setembro/2010"/>
    <hyperlink ref="M65003" r:id="rId342" display="DATA:Setembro/2010"/>
    <hyperlink ref="M65001" r:id="rId343" display="DATA:Setembro/2010"/>
    <hyperlink ref="M65021" r:id="rId344" display="DATA:Setembro/2010"/>
    <hyperlink ref="M65015" r:id="rId345" display="DATA:Setembro/2010"/>
    <hyperlink ref="M65009" r:id="rId346" display="DATA:Setembro/2010"/>
    <hyperlink ref="M65061" r:id="rId347" display="DATA:Setembro/2010"/>
    <hyperlink ref="M65069" r:id="rId348" display="DATA:Setembro/2010"/>
    <hyperlink ref="M7" r:id="rId349" display="DATA:Setembro/2010"/>
    <hyperlink ref="M65224" r:id="rId350" display="DATA:Setembro/2010"/>
    <hyperlink ref="M146" r:id="rId351" display="DATA:Setembro/2010"/>
    <hyperlink ref="M65099" r:id="rId352" display="DATA:Setembro/2010"/>
    <hyperlink ref="M65046" r:id="rId353" display="DATA:Setembro/2010"/>
    <hyperlink ref="M64957" r:id="rId354" display="DATA:Setembro/2010"/>
    <hyperlink ref="M64955" r:id="rId355" display="DATA:Setembro/2010"/>
    <hyperlink ref="M64958" r:id="rId356" display="DATA:Setembro/2010"/>
    <hyperlink ref="M64956" r:id="rId357" display="DATA:Setembro/2010"/>
    <hyperlink ref="M64979" r:id="rId358" display="DATA:Setembro/2010"/>
    <hyperlink ref="M64954" r:id="rId359" display="DATA:Setembro/2010"/>
    <hyperlink ref="M64996" r:id="rId360" display="DATA:Setembro/2010"/>
    <hyperlink ref="M65004" r:id="rId361" display="DATA:Setembro/2010"/>
    <hyperlink ref="M64969" r:id="rId362" display="DATA:Setembro/2010"/>
    <hyperlink ref="M64946" r:id="rId363" display="DATA:Setembro/2010"/>
    <hyperlink ref="M64944" r:id="rId364" display="DATA:Setembro/2010"/>
    <hyperlink ref="M64970" r:id="rId365" display="DATA:Setembro/2010"/>
    <hyperlink ref="M64947" r:id="rId366" display="DATA:Setembro/2010"/>
    <hyperlink ref="M64945" r:id="rId367" display="DATA:Setembro/2010"/>
    <hyperlink ref="M64968" r:id="rId368" display="DATA:Setembro/2010"/>
    <hyperlink ref="M64943" r:id="rId369" display="DATA:Setembro/2010"/>
    <hyperlink ref="M64983" r:id="rId370" display="DATA:Setembro/2010"/>
    <hyperlink ref="M64931" r:id="rId371" display="DATA:Setembro/2010"/>
    <hyperlink ref="M64929" r:id="rId372" display="DATA:Setembro/2010"/>
    <hyperlink ref="M64932" r:id="rId373" display="DATA:Setembro/2010"/>
    <hyperlink ref="M64930" r:id="rId374" display="DATA:Setembro/2010"/>
    <hyperlink ref="M64928" r:id="rId375" display="DATA:Setembro/2010"/>
    <hyperlink ref="M64978" r:id="rId376" display="DATA:Setembro/2010"/>
    <hyperlink ref="M157" r:id="rId377" display="DATA:Setembro/2010"/>
    <hyperlink ref="M158" r:id="rId378" display="DATA:Setembro/2010"/>
    <hyperlink ref="M65274" r:id="rId379" display="DATA:Setembro/2010"/>
    <hyperlink ref="M196" r:id="rId380" display="DATA:Setembro/2010"/>
    <hyperlink ref="M150" r:id="rId381" display="DATA:Setembro/2010"/>
    <hyperlink ref="M148" r:id="rId382" display="DATA:Setembro/2010"/>
    <hyperlink ref="M65006" r:id="rId383" display="DATA:Setembro/2010"/>
    <hyperlink ref="M65054" r:id="rId384" display="DATA:Setembro/2010"/>
    <hyperlink ref="M65053" r:id="rId385" display="DATA:Setembro/2010"/>
    <hyperlink ref="M1" r:id="rId386" display="DATA:Setembro/2010"/>
    <hyperlink ref="M64990" r:id="rId387" display="DATA:Setembro/2010"/>
    <hyperlink ref="M64977" r:id="rId388" display="DATA:Setembro/2010"/>
    <hyperlink ref="M64948" r:id="rId389" display="DATA:Setembro/2010"/>
    <hyperlink ref="M64933" r:id="rId390" display="DATA:Setembro/2010"/>
    <hyperlink ref="M160" r:id="rId391" display="DATA:Setembro/2010"/>
    <hyperlink ref="M65278" r:id="rId392" display="DATA:Setembro/2010"/>
    <hyperlink ref="M198" r:id="rId393" display="DATA:Setembro/2010"/>
    <hyperlink ref="M3" r:id="rId394" display="DATA:Setembro/2010"/>
    <hyperlink ref="M142" r:id="rId395" display="DATA:Setembro/2010"/>
    <hyperlink ref="M65272" r:id="rId396" display="DATA:Setembro/2010"/>
    <hyperlink ref="M143" r:id="rId397" display="DATA:Setembro/2010"/>
    <hyperlink ref="M141" r:id="rId398" display="DATA:Setembro/2010"/>
    <hyperlink ref="M65271" r:id="rId399" display="DATA:Setembro/2010"/>
    <hyperlink ref="M181" r:id="rId400" display="DATA:Setembro/2010"/>
    <hyperlink ref="M135" r:id="rId401" display="DATA:Setembro/2010"/>
    <hyperlink ref="M133" r:id="rId402" display="DATA:Setembro/2010"/>
    <hyperlink ref="M192" r:id="rId403" display="DATA:Setembro/2010"/>
    <hyperlink ref="M147" r:id="rId404" display="DATA:Setembro/2010"/>
    <hyperlink ref="M145" r:id="rId405" display="DATA:Setembro/2010"/>
    <hyperlink ref="M193" r:id="rId406" display="DATA:Setembro/2010"/>
    <hyperlink ref="M191" r:id="rId407" display="DATA:Setembro/2010"/>
    <hyperlink ref="M144" r:id="rId408" display="DATA:Setembro/2010"/>
    <hyperlink ref="M231" r:id="rId409" display="DATA:Setembro/2010"/>
    <hyperlink ref="M185" r:id="rId410" display="DATA:Setembro/2010"/>
    <hyperlink ref="M183" r:id="rId411" display="DATA:Setembro/2010"/>
    <hyperlink ref="M153" r:id="rId412" display="DATA:Setembro/2010"/>
    <hyperlink ref="M203" r:id="rId413" display="DATA:Setembro/2010"/>
    <hyperlink ref="M204" r:id="rId414" display="DATA:Setembro/2010"/>
    <hyperlink ref="M242" r:id="rId415" display="DATA:Setembro/2010"/>
    <hyperlink ref="M194" r:id="rId416" display="DATA:Setembro/2010"/>
    <hyperlink ref="M64942" r:id="rId417" display="DATA:Setembro/2010"/>
    <hyperlink ref="M64913" r:id="rId418" display="DATA:Setembro/2010"/>
    <hyperlink ref="M64911" r:id="rId419" display="DATA:Setembro/2010"/>
    <hyperlink ref="M64914" r:id="rId420" display="DATA:Setembro/2010"/>
    <hyperlink ref="M64912" r:id="rId421" display="DATA:Setembro/2010"/>
    <hyperlink ref="M64941" r:id="rId422" display="DATA:Setembro/2010"/>
    <hyperlink ref="M64910" r:id="rId423" display="DATA:Setembro/2010"/>
    <hyperlink ref="M64917" r:id="rId424" display="DATA:Setembro/2010"/>
    <hyperlink ref="M64905" r:id="rId425" display="DATA:Setembro/2010"/>
    <hyperlink ref="M64882" r:id="rId426" display="DATA:Setembro/2010"/>
    <hyperlink ref="M64880" r:id="rId427" display="DATA:Setembro/2010"/>
    <hyperlink ref="M64918" r:id="rId428" display="DATA:Setembro/2010"/>
    <hyperlink ref="M64906" r:id="rId429" display="DATA:Setembro/2010"/>
    <hyperlink ref="M64883" r:id="rId430" display="DATA:Setembro/2010"/>
    <hyperlink ref="M64881" r:id="rId431" display="DATA:Setembro/2010"/>
    <hyperlink ref="M64916" r:id="rId432" display="DATA:Setembro/2010"/>
    <hyperlink ref="M64904" r:id="rId433" display="DATA:Setembro/2010"/>
    <hyperlink ref="M64879" r:id="rId434" display="DATA:Setembro/2010"/>
    <hyperlink ref="M64921" r:id="rId435" display="DATA:Setembro/2010"/>
    <hyperlink ref="M64919" r:id="rId436" display="DATA:Setembro/2010"/>
    <hyperlink ref="M64927" r:id="rId437" display="DATA:Setembro/2010"/>
    <hyperlink ref="M64900" r:id="rId438" display="DATA:Setembro/2010"/>
    <hyperlink ref="M64894" r:id="rId439" display="DATA:Setembro/2010"/>
    <hyperlink ref="M64871" r:id="rId440" display="DATA:Setembro/2010"/>
    <hyperlink ref="M64869" r:id="rId441" display="DATA:Setembro/2010"/>
    <hyperlink ref="M64907" r:id="rId442" display="DATA:Setembro/2010"/>
    <hyperlink ref="M64901" r:id="rId443" display="DATA:Setembro/2010"/>
    <hyperlink ref="M64895" r:id="rId444" display="DATA:Setembro/2010"/>
    <hyperlink ref="M64872" r:id="rId445" display="DATA:Setembro/2010"/>
    <hyperlink ref="M64870" r:id="rId446" display="DATA:Setembro/2010"/>
    <hyperlink ref="M64899" r:id="rId447" display="DATA:Setembro/2010"/>
    <hyperlink ref="M64893" r:id="rId448" display="DATA:Setembro/2010"/>
    <hyperlink ref="M64868" r:id="rId449" display="DATA:Setembro/2010"/>
    <hyperlink ref="M64939" r:id="rId450" display="DATA:Setembro/2010"/>
    <hyperlink ref="M64908" r:id="rId451" display="DATA:Setembro/2010"/>
    <hyperlink ref="M64891" r:id="rId452" display="DATA:Setembro/2010"/>
    <hyperlink ref="M64885" r:id="rId453" display="DATA:Setembro/2010"/>
    <hyperlink ref="M64856" r:id="rId454" display="DATA:Setembro/2010"/>
    <hyperlink ref="M64854" r:id="rId455" display="DATA:Setembro/2010"/>
    <hyperlink ref="M64892" r:id="rId456" display="DATA:Setembro/2010"/>
    <hyperlink ref="M64886" r:id="rId457" display="DATA:Setembro/2010"/>
    <hyperlink ref="M64857" r:id="rId458" display="DATA:Setembro/2010"/>
    <hyperlink ref="M64855" r:id="rId459" display="DATA:Setembro/2010"/>
    <hyperlink ref="M64890" r:id="rId460" display="DATA:Setembro/2010"/>
    <hyperlink ref="M64884" r:id="rId461" display="DATA:Setembro/2010"/>
    <hyperlink ref="M64878" r:id="rId462" display="DATA:Setembro/2010"/>
    <hyperlink ref="M64853" r:id="rId463" display="DATA:Setembro/2010"/>
    <hyperlink ref="M64924" r:id="rId464" display="DATA:Setembro/2010"/>
    <hyperlink ref="M64926" r:id="rId465" display="DATA:Setembro/2010"/>
    <hyperlink ref="M64903" r:id="rId466" display="DATA:Setembro/2010"/>
    <hyperlink ref="M64922" r:id="rId467" display="DATA:Setembro/2010"/>
    <hyperlink ref="M64920" r:id="rId468" display="DATA:Setembro/2010"/>
    <hyperlink ref="M64940" r:id="rId469" display="DATA:Setembro/2010"/>
    <hyperlink ref="M64876" r:id="rId470" display="DATA:Setembro/2010"/>
    <hyperlink ref="M64874" r:id="rId471" display="DATA:Setembro/2010"/>
    <hyperlink ref="M64877" r:id="rId472" display="DATA:Setembro/2010"/>
    <hyperlink ref="M64875" r:id="rId473" display="DATA:Setembro/2010"/>
    <hyperlink ref="M64898" r:id="rId474" display="DATA:Setembro/2010"/>
    <hyperlink ref="M64873" r:id="rId475" display="DATA:Setembro/2010"/>
    <hyperlink ref="M64915" r:id="rId476" display="DATA:Setembro/2010"/>
    <hyperlink ref="M64923" r:id="rId477" display="DATA:Setembro/2010"/>
    <hyperlink ref="M64888" r:id="rId478" display="DATA:Setembro/2010"/>
    <hyperlink ref="M64865" r:id="rId479" display="DATA:Setembro/2010"/>
    <hyperlink ref="M64863" r:id="rId480" display="DATA:Setembro/2010"/>
    <hyperlink ref="M64889" r:id="rId481" display="DATA:Setembro/2010"/>
    <hyperlink ref="M64866" r:id="rId482" display="DATA:Setembro/2010"/>
    <hyperlink ref="M64864" r:id="rId483" display="DATA:Setembro/2010"/>
    <hyperlink ref="M64887" r:id="rId484" display="DATA:Setembro/2010"/>
    <hyperlink ref="M64862" r:id="rId485" display="DATA:Setembro/2010"/>
    <hyperlink ref="M64902" r:id="rId486" display="DATA:Setembro/2010"/>
    <hyperlink ref="M64850" r:id="rId487" display="DATA:Setembro/2010"/>
    <hyperlink ref="M64848" r:id="rId488" display="DATA:Setembro/2010"/>
    <hyperlink ref="M64851" r:id="rId489" display="DATA:Setembro/2010"/>
    <hyperlink ref="M64849" r:id="rId490" display="DATA:Setembro/2010"/>
    <hyperlink ref="M64847" r:id="rId491" display="DATA:Setembro/2010"/>
    <hyperlink ref="M64897" r:id="rId492" display="DATA:Setembro/2010"/>
    <hyperlink ref="M64925" r:id="rId493" display="DATA:Setembro/2010"/>
    <hyperlink ref="M64909" r:id="rId494" display="DATA:Setembro/2010"/>
    <hyperlink ref="M64896" r:id="rId495" display="DATA:Setembro/2010"/>
    <hyperlink ref="M64867" r:id="rId496" display="DATA:Setembro/2010"/>
    <hyperlink ref="M64852" r:id="rId497" display="DATA:Setembro/2010"/>
    <hyperlink ref="M232" r:id="rId498" display="DATA:Setembro/2010"/>
    <hyperlink ref="M230" r:id="rId499" display="DATA:Setembro/2010"/>
    <hyperlink ref="M278" r:id="rId500" display="DATA:Setembro/2010"/>
    <hyperlink ref="M276" r:id="rId501" display="DATA:Setembro/2010"/>
    <hyperlink ref="M229" r:id="rId502" display="DATA:Setembro/2010"/>
    <hyperlink ref="M316" r:id="rId503" display="DATA:Setembro/2010"/>
    <hyperlink ref="M270" r:id="rId504" display="DATA:Setembro/2010"/>
    <hyperlink ref="M268" r:id="rId505" display="DATA:Setembro/2010"/>
    <hyperlink ref="M134" r:id="rId506" display="DATA:Setembro/2010"/>
    <hyperlink ref="M65268" r:id="rId507" display="DATA:Setembro/2010"/>
    <hyperlink ref="M327" r:id="rId508" display="DATA:Setembro/2010"/>
    <hyperlink ref="M282" r:id="rId509" display="DATA:Setembro/2010"/>
    <hyperlink ref="M280" r:id="rId510" display="DATA:Setembro/2010"/>
    <hyperlink ref="M328" r:id="rId511" display="DATA:Setembro/2010"/>
    <hyperlink ref="M281" r:id="rId512" display="DATA:Setembro/2010"/>
    <hyperlink ref="M326" r:id="rId513" display="DATA:Setembro/2010"/>
    <hyperlink ref="M279" r:id="rId514" display="DATA:Setembro/2010"/>
    <hyperlink ref="M366" r:id="rId515" display="DATA:Setembro/2010"/>
    <hyperlink ref="M320" r:id="rId516" display="DATA:Setembro/2010"/>
    <hyperlink ref="M318" r:id="rId517" display="DATA:Setembro/2010"/>
    <hyperlink ref="M180" r:id="rId518" display="DATA:Setembro/2010"/>
    <hyperlink ref="M179" r:id="rId519" display="DATA:Setembro/2010"/>
    <hyperlink ref="M252" r:id="rId520" display="DATA:Setembro/2010"/>
    <hyperlink ref="M139" r:id="rId521" display="DATA:Setembro/2010"/>
    <hyperlink ref="M271" r:id="rId522" display="DATA:Setembro/2010"/>
    <hyperlink ref="M226" r:id="rId523" display="DATA:Setembro/2010"/>
    <hyperlink ref="M224" r:id="rId524" display="DATA:Setembro/2010"/>
    <hyperlink ref="M272" r:id="rId525" display="DATA:Setembro/2010"/>
    <hyperlink ref="M223" r:id="rId526" display="DATA:Setembro/2010"/>
    <hyperlink ref="M310" r:id="rId527" display="DATA:Setembro/2010"/>
    <hyperlink ref="M264" r:id="rId528" display="DATA:Setembro/2010"/>
    <hyperlink ref="M262" r:id="rId529" display="DATA:Setembro/2010"/>
    <hyperlink ref="M321" r:id="rId530" display="DATA:Setembro/2010"/>
    <hyperlink ref="M274" r:id="rId531" display="DATA:Setembro/2010"/>
    <hyperlink ref="M322" r:id="rId532" display="DATA:Setembro/2010"/>
    <hyperlink ref="M360" r:id="rId533" display="DATA:Setembro/2010"/>
    <hyperlink ref="M314" r:id="rId534" display="DATA:Setembro/2010"/>
    <hyperlink ref="M312" r:id="rId535" display="DATA:Setembro/2010"/>
    <hyperlink ref="M174" r:id="rId536" display="DATA:Setembro/2010"/>
    <hyperlink ref="M175" r:id="rId537" display="DATA:Setembro/2010"/>
    <hyperlink ref="M173" r:id="rId538" display="DATA:Setembro/2010"/>
    <hyperlink ref="M246" r:id="rId539" display="DATA:Setembro/2010"/>
    <hyperlink ref="M131" r:id="rId540" display="DATA:Setembro/2010"/>
    <hyperlink ref="M253" r:id="rId541" display="DATA:Setembro/2010"/>
    <hyperlink ref="M208" r:id="rId542" display="DATA:Setembro/2010"/>
    <hyperlink ref="M206" r:id="rId543" display="DATA:Setembro/2010"/>
    <hyperlink ref="M254" r:id="rId544" display="DATA:Setembro/2010"/>
    <hyperlink ref="M207" r:id="rId545" display="DATA:Setembro/2010"/>
    <hyperlink ref="M205" r:id="rId546" display="DATA:Setembro/2010"/>
    <hyperlink ref="M292" r:id="rId547" display="DATA:Setembro/2010"/>
    <hyperlink ref="M244" r:id="rId548" display="DATA:Setembro/2010"/>
    <hyperlink ref="M178" r:id="rId549" display="DATA:Setembro/2010"/>
    <hyperlink ref="M303" r:id="rId550" display="DATA:Setembro/2010"/>
    <hyperlink ref="M258" r:id="rId551" display="DATA:Setembro/2010"/>
    <hyperlink ref="M256" r:id="rId552" display="DATA:Setembro/2010"/>
    <hyperlink ref="M304" r:id="rId553" display="DATA:Setembro/2010"/>
    <hyperlink ref="M259" r:id="rId554" display="DATA:Setembro/2010"/>
    <hyperlink ref="M257" r:id="rId555" display="DATA:Setembro/2010"/>
    <hyperlink ref="M302" r:id="rId556" display="DATA:Setembro/2010"/>
    <hyperlink ref="M255" r:id="rId557" display="DATA:Setembro/2010"/>
    <hyperlink ref="M342" r:id="rId558" display="DATA:Setembro/2010"/>
    <hyperlink ref="M296" r:id="rId559" display="DATA:Setembro/2010"/>
    <hyperlink ref="M294" r:id="rId560" display="DATA:Setembro/2010"/>
    <hyperlink ref="M228" r:id="rId561" display="DATA:Setembro/2010"/>
    <hyperlink ref="M201" r:id="rId562" display="DATA:Setembro/2010"/>
    <hyperlink ref="M199" r:id="rId563" display="DATA:Setembro/2010"/>
    <hyperlink ref="M247" r:id="rId564" display="DATA:Setembro/2010"/>
    <hyperlink ref="M200" r:id="rId565" display="DATA:Setembro/2010"/>
    <hyperlink ref="M245" r:id="rId566" display="DATA:Setembro/2010"/>
    <hyperlink ref="M171" r:id="rId567" display="DATA:Setembro/2010"/>
    <hyperlink ref="M251" r:id="rId568" display="DATA:Setembro/2010"/>
    <hyperlink ref="M249" r:id="rId569" display="DATA:Setembro/2010"/>
    <hyperlink ref="M297" r:id="rId570" display="DATA:Setembro/2010"/>
    <hyperlink ref="M250" r:id="rId571" display="DATA:Setembro/2010"/>
    <hyperlink ref="M295" r:id="rId572" display="DATA:Setembro/2010"/>
    <hyperlink ref="M248" r:id="rId573" display="DATA:Setembro/2010"/>
    <hyperlink ref="M335" r:id="rId574" display="DATA:Setembro/2010"/>
    <hyperlink ref="M289" r:id="rId575" display="DATA:Setembro/2010"/>
    <hyperlink ref="M287" r:id="rId576" display="DATA:Setembro/2010"/>
    <hyperlink ref="M149" r:id="rId577" display="DATA:Setembro/2010"/>
    <hyperlink ref="M221" r:id="rId578" display="DATA:Setembro/2010"/>
    <hyperlink ref="M167" r:id="rId579" display="DATA:Setembro/2010"/>
    <hyperlink ref="M161" r:id="rId580" display="DATA:Setembro/2010"/>
    <hyperlink ref="M212" r:id="rId581" display="DATA:Setembro/2010"/>
    <hyperlink ref="M165" r:id="rId582" display="DATA:Setembro/2010"/>
    <hyperlink ref="M213" r:id="rId583" display="DATA:Setembro/2010"/>
    <hyperlink ref="M168" r:id="rId584" display="DATA:Setembro/2010"/>
    <hyperlink ref="M166" r:id="rId585" display="DATA:Setembro/2010"/>
    <hyperlink ref="M211" r:id="rId586" display="DATA:Setembro/2010"/>
    <hyperlink ref="M334" r:id="rId587" display="DATA:Setembro/2010"/>
    <hyperlink ref="M288" r:id="rId588" display="DATA:Setembro/2010"/>
    <hyperlink ref="M286" r:id="rId589" display="DATA:Setembro/2010"/>
    <hyperlink ref="M151" r:id="rId590" display="DATA:Setembro/2010"/>
    <hyperlink ref="M220" r:id="rId591" display="DATA:Setembro/2010"/>
    <hyperlink ref="M345" r:id="rId592" display="DATA:Setembro/2010"/>
    <hyperlink ref="M300" r:id="rId593" display="DATA:Setembro/2010"/>
    <hyperlink ref="M298" r:id="rId594" display="DATA:Setembro/2010"/>
    <hyperlink ref="M346" r:id="rId595" display="DATA:Setembro/2010"/>
    <hyperlink ref="M301" r:id="rId596" display="DATA:Setembro/2010"/>
    <hyperlink ref="M299" r:id="rId597" display="DATA:Setembro/2010"/>
    <hyperlink ref="M344" r:id="rId598" display="DATA:Setembro/2010"/>
    <hyperlink ref="M384" r:id="rId599" display="DATA:Setembro/2010"/>
    <hyperlink ref="M338" r:id="rId600" display="DATA:Setembro/2010"/>
    <hyperlink ref="M336" r:id="rId601" display="DATA:Setembro/2010"/>
    <hyperlink ref="M197" r:id="rId602" display="DATA:Setembro/2010"/>
    <hyperlink ref="M216" r:id="rId603" display="DATA:Setembro/2010"/>
    <hyperlink ref="M195" r:id="rId604" display="DATA:Setembro/2010"/>
    <hyperlink ref="M184" r:id="rId605" display="DATA:Setembro/2010"/>
    <hyperlink ref="M140" r:id="rId606" display="DATA:Setembro/2010"/>
    <hyperlink ref="M64842" r:id="rId607" display="DATA:Setembro/2010"/>
    <hyperlink ref="M64836" r:id="rId608" display="DATA:Setembro/2010"/>
    <hyperlink ref="M64813" r:id="rId609" display="DATA:Setembro/2010"/>
    <hyperlink ref="M64811" r:id="rId610" display="DATA:Setembro/2010"/>
    <hyperlink ref="M64843" r:id="rId611" display="DATA:Setembro/2010"/>
    <hyperlink ref="M64837" r:id="rId612" display="DATA:Setembro/2010"/>
    <hyperlink ref="M64814" r:id="rId613" display="DATA:Setembro/2010"/>
    <hyperlink ref="M64812" r:id="rId614" display="DATA:Setembro/2010"/>
    <hyperlink ref="M64841" r:id="rId615" display="DATA:Setembro/2010"/>
    <hyperlink ref="M64835" r:id="rId616" display="DATA:Setembro/2010"/>
    <hyperlink ref="M64810" r:id="rId617" display="DATA:Setembro/2010"/>
    <hyperlink ref="M64860" r:id="rId618" display="DATA:Setembro/2010"/>
    <hyperlink ref="M64858" r:id="rId619" display="DATA:Setembro/2010"/>
    <hyperlink ref="M64861" r:id="rId620" display="DATA:Setembro/2010"/>
    <hyperlink ref="M64859" r:id="rId621" display="DATA:Setembro/2010"/>
    <hyperlink ref="M64845" r:id="rId622" display="DATA:Setembro/2010"/>
    <hyperlink ref="M64846" r:id="rId623" display="DATA:Setembro/2010"/>
    <hyperlink ref="M64844" r:id="rId624" display="DATA:Setembro/2010"/>
    <hyperlink ref="M64817" r:id="rId625" display="DATA:Setembro/2010"/>
    <hyperlink ref="M64805" r:id="rId626" display="DATA:Setembro/2010"/>
    <hyperlink ref="M64782" r:id="rId627" display="DATA:Setembro/2010"/>
    <hyperlink ref="M64780" r:id="rId628" display="DATA:Setembro/2010"/>
    <hyperlink ref="M64818" r:id="rId629" display="DATA:Setembro/2010"/>
    <hyperlink ref="M64806" r:id="rId630" display="DATA:Setembro/2010"/>
    <hyperlink ref="M64783" r:id="rId631" display="DATA:Setembro/2010"/>
    <hyperlink ref="M64781" r:id="rId632" display="DATA:Setembro/2010"/>
    <hyperlink ref="M64816" r:id="rId633" display="DATA:Setembro/2010"/>
    <hyperlink ref="M64804" r:id="rId634" display="DATA:Setembro/2010"/>
    <hyperlink ref="M64779" r:id="rId635" display="DATA:Setembro/2010"/>
    <hyperlink ref="M64821" r:id="rId636" display="DATA:Setembro/2010"/>
    <hyperlink ref="M64819" r:id="rId637" display="DATA:Setembro/2010"/>
    <hyperlink ref="M64829" r:id="rId638" display="DATA:Setembro/2010"/>
    <hyperlink ref="M64827" r:id="rId639" display="DATA:Setembro/2010"/>
    <hyperlink ref="M64800" r:id="rId640" display="DATA:Setembro/2010"/>
    <hyperlink ref="M64794" r:id="rId641" display="DATA:Setembro/2010"/>
    <hyperlink ref="M64771" r:id="rId642" display="DATA:Setembro/2010"/>
    <hyperlink ref="M64769" r:id="rId643" display="DATA:Setembro/2010"/>
    <hyperlink ref="M64807" r:id="rId644" display="DATA:Setembro/2010"/>
    <hyperlink ref="M64801" r:id="rId645" display="DATA:Setembro/2010"/>
    <hyperlink ref="M64795" r:id="rId646" display="DATA:Setembro/2010"/>
    <hyperlink ref="M64772" r:id="rId647" display="DATA:Setembro/2010"/>
    <hyperlink ref="M64770" r:id="rId648" display="DATA:Setembro/2010"/>
    <hyperlink ref="M64799" r:id="rId649" display="DATA:Setembro/2010"/>
    <hyperlink ref="M64793" r:id="rId650" display="DATA:Setembro/2010"/>
    <hyperlink ref="M64768" r:id="rId651" display="DATA:Setembro/2010"/>
    <hyperlink ref="M64839" r:id="rId652" display="DATA:Setembro/2010"/>
    <hyperlink ref="M64833" r:id="rId653" display="DATA:Setembro/2010"/>
    <hyperlink ref="M64808" r:id="rId654" display="DATA:Setembro/2010"/>
    <hyperlink ref="M64791" r:id="rId655" display="DATA:Setembro/2010"/>
    <hyperlink ref="M64785" r:id="rId656" display="DATA:Setembro/2010"/>
    <hyperlink ref="M64756" r:id="rId657" display="DATA:Setembro/2010"/>
    <hyperlink ref="M64754" r:id="rId658" display="DATA:Setembro/2010"/>
    <hyperlink ref="M64792" r:id="rId659" display="DATA:Setembro/2010"/>
    <hyperlink ref="M64786" r:id="rId660" display="DATA:Setembro/2010"/>
    <hyperlink ref="M64757" r:id="rId661" display="DATA:Setembro/2010"/>
    <hyperlink ref="M64755" r:id="rId662" display="DATA:Setembro/2010"/>
    <hyperlink ref="M64790" r:id="rId663" display="DATA:Setembro/2010"/>
    <hyperlink ref="M64784" r:id="rId664" display="DATA:Setembro/2010"/>
    <hyperlink ref="M64778" r:id="rId665" display="DATA:Setembro/2010"/>
    <hyperlink ref="M64753" r:id="rId666" display="DATA:Setembro/2010"/>
    <hyperlink ref="M64830" r:id="rId667" display="DATA:Setembro/2010"/>
    <hyperlink ref="M64824" r:id="rId668" display="DATA:Setembro/2010"/>
    <hyperlink ref="M64838" r:id="rId669" display="DATA:Setembro/2010"/>
    <hyperlink ref="M64832" r:id="rId670" display="DATA:Setembro/2010"/>
    <hyperlink ref="M64826" r:id="rId671" display="DATA:Setembro/2010"/>
    <hyperlink ref="M64803" r:id="rId672" display="DATA:Setembro/2010"/>
    <hyperlink ref="M64831" r:id="rId673" display="DATA:Setembro/2010"/>
    <hyperlink ref="M64822" r:id="rId674" display="DATA:Setembro/2010"/>
    <hyperlink ref="M64820" r:id="rId675" display="DATA:Setembro/2010"/>
    <hyperlink ref="M64840" r:id="rId676" display="DATA:Setembro/2010"/>
    <hyperlink ref="M64834" r:id="rId677" display="DATA:Setembro/2010"/>
    <hyperlink ref="M64828" r:id="rId678" display="DATA:Setembro/2010"/>
    <hyperlink ref="M64776" r:id="rId679" display="DATA:Setembro/2010"/>
    <hyperlink ref="M64774" r:id="rId680" display="DATA:Setembro/2010"/>
    <hyperlink ref="M64777" r:id="rId681" display="DATA:Setembro/2010"/>
    <hyperlink ref="M64775" r:id="rId682" display="DATA:Setembro/2010"/>
    <hyperlink ref="M64798" r:id="rId683" display="DATA:Setembro/2010"/>
    <hyperlink ref="M64773" r:id="rId684" display="DATA:Setembro/2010"/>
    <hyperlink ref="M64815" r:id="rId685" display="DATA:Setembro/2010"/>
    <hyperlink ref="M64823" r:id="rId686" display="DATA:Setembro/2010"/>
    <hyperlink ref="M64788" r:id="rId687" display="DATA:Setembro/2010"/>
    <hyperlink ref="M64765" r:id="rId688" display="DATA:Setembro/2010"/>
    <hyperlink ref="M64763" r:id="rId689" display="DATA:Setembro/2010"/>
    <hyperlink ref="M64789" r:id="rId690" display="DATA:Setembro/2010"/>
    <hyperlink ref="M64766" r:id="rId691" display="DATA:Setembro/2010"/>
    <hyperlink ref="M64764" r:id="rId692" display="DATA:Setembro/2010"/>
    <hyperlink ref="M64787" r:id="rId693" display="DATA:Setembro/2010"/>
    <hyperlink ref="M64762" r:id="rId694" display="DATA:Setembro/2010"/>
    <hyperlink ref="M64802" r:id="rId695" display="DATA:Setembro/2010"/>
    <hyperlink ref="M64750" r:id="rId696" display="DATA:Setembro/2010"/>
    <hyperlink ref="M64748" r:id="rId697" display="DATA:Setembro/2010"/>
    <hyperlink ref="M64751" r:id="rId698" display="DATA:Setembro/2010"/>
    <hyperlink ref="M64749" r:id="rId699" display="DATA:Setembro/2010"/>
    <hyperlink ref="M64747" r:id="rId700" display="DATA:Setembro/2010"/>
    <hyperlink ref="M64797" r:id="rId701" display="DATA:Setembro/2010"/>
    <hyperlink ref="M64825" r:id="rId702" display="DATA:Setembro/2010"/>
    <hyperlink ref="M64809" r:id="rId703" display="DATA:Setembro/2010"/>
    <hyperlink ref="M64796" r:id="rId704" display="DATA:Setembro/2010"/>
    <hyperlink ref="M64767" r:id="rId705" display="DATA:Setembro/2010"/>
    <hyperlink ref="M64752" r:id="rId706" display="DATA:Setembro/2010"/>
    <hyperlink ref="M177" r:id="rId707" display="DATA:Setembro/2010"/>
    <hyperlink ref="M132" r:id="rId708" display="DATA:Setembro/2010"/>
    <hyperlink ref="M176" r:id="rId709" display="DATA:Setembro/2010"/>
    <hyperlink ref="M170" r:id="rId710" display="DATA:Setembro/2010"/>
    <hyperlink ref="M182" r:id="rId711" display="DATA:Setembro/2010"/>
    <hyperlink ref="M266" r:id="rId712" display="DATA:Setembro/2010"/>
    <hyperlink ref="M218" r:id="rId713" display="DATA:Setembro/2010"/>
    <hyperlink ref="M172" r:id="rId714" display="DATA:Setembro/2010"/>
    <hyperlink ref="M210" r:id="rId715" display="DATA:Setembro/2010"/>
    <hyperlink ref="M222" r:id="rId716" display="DATA:Setembro/2010"/>
    <hyperlink ref="M260" r:id="rId717" display="DATA:Setembro/2010"/>
    <hyperlink ref="M214" r:id="rId718" display="DATA:Setembro/2010"/>
    <hyperlink ref="M169" r:id="rId719" display="DATA:Setembro/2010"/>
    <hyperlink ref="M219" r:id="rId720" display="DATA:Setembro/2010"/>
    <hyperlink ref="M265" r:id="rId721" display="DATA:Setembro/2010"/>
    <hyperlink ref="M217" r:id="rId722" display="DATA:Setembro/2010"/>
    <hyperlink ref="M315" r:id="rId723" display="DATA:Setembro/2010"/>
    <hyperlink ref="M269" r:id="rId724" display="DATA:Setembro/2010"/>
    <hyperlink ref="M267" r:id="rId725" display="DATA:Setembro/2010"/>
    <hyperlink ref="M354" r:id="rId726" display="DATA:Setembro/2010"/>
    <hyperlink ref="M308" r:id="rId727" display="DATA:Setembro/2010"/>
    <hyperlink ref="M306" r:id="rId728" display="DATA:Setembro/2010"/>
    <hyperlink ref="M215" r:id="rId729" display="DATA:Setembro/2010"/>
    <hyperlink ref="M309" r:id="rId730" display="DATA:Setembro/2010"/>
    <hyperlink ref="M263" r:id="rId731" display="DATA:Setembro/2010"/>
    <hyperlink ref="M261" r:id="rId732" display="DATA:Setembro/2010"/>
    <hyperlink ref="M348" r:id="rId733" display="DATA:Setembro/2010"/>
    <hyperlink ref="M241" r:id="rId734" display="DATA:Setembro/2010"/>
    <hyperlink ref="M291" r:id="rId735" display="DATA:Setembro/2010"/>
    <hyperlink ref="M290" r:id="rId736" display="DATA:Setembro/2010"/>
    <hyperlink ref="M243" r:id="rId737" display="DATA:Setembro/2010"/>
    <hyperlink ref="M330" r:id="rId738" display="DATA:Setembro/2010"/>
    <hyperlink ref="M311" r:id="rId739" display="DATA:Setembro/2010"/>
    <hyperlink ref="M333" r:id="rId740" display="DATA:Setembro/2010"/>
    <hyperlink ref="M332" r:id="rId741" display="DATA:Setembro/2010"/>
    <hyperlink ref="M372" r:id="rId742" display="DATA:Setembro/2010"/>
    <hyperlink ref="M324" r:id="rId743" display="DATA:Setembro/2010"/>
    <hyperlink ref="M64759" r:id="rId744" display="DATA:Setembro/2010"/>
    <hyperlink ref="M64760" r:id="rId745" display="DATA:Setembro/2010"/>
    <hyperlink ref="M64758" r:id="rId746" display="DATA:Setembro/2010"/>
    <hyperlink ref="M64744" r:id="rId747" display="DATA:Setembro/2010"/>
    <hyperlink ref="M64742" r:id="rId748" display="DATA:Setembro/2010"/>
    <hyperlink ref="M64745" r:id="rId749" display="DATA:Setembro/2010"/>
    <hyperlink ref="M64743" r:id="rId750" display="DATA:Setembro/2010"/>
    <hyperlink ref="M64741" r:id="rId751" display="DATA:Setembro/2010"/>
    <hyperlink ref="M64761" r:id="rId752" display="DATA:Setembro/2010"/>
    <hyperlink ref="M64738" r:id="rId753" display="DATA:Setembro/2010"/>
    <hyperlink ref="M64736" r:id="rId754" display="DATA:Setembro/2010"/>
    <hyperlink ref="M64739" r:id="rId755" display="DATA:Setembro/2010"/>
    <hyperlink ref="M64737" r:id="rId756" display="DATA:Setembro/2010"/>
    <hyperlink ref="M64735" r:id="rId757" display="DATA:Setembro/2010"/>
    <hyperlink ref="M64740" r:id="rId758" display="DATA:Setembro/2010"/>
    <hyperlink ref="M329" r:id="rId759" display="DATA:Setembro/2010"/>
    <hyperlink ref="M368" r:id="rId760" display="DATA:Setembro/2010"/>
    <hyperlink ref="M362" r:id="rId761" display="DATA:Setembro/2010"/>
    <hyperlink ref="M305" r:id="rId762" display="DATA:Setembro/2010"/>
    <hyperlink ref="M337" r:id="rId763" display="DATA:Setembro/2010"/>
    <hyperlink ref="M325" r:id="rId764" display="DATA:Setembro/2010"/>
    <hyperlink ref="M347" r:id="rId765" display="DATA:Setembro/2010"/>
    <hyperlink ref="M386" r:id="rId766" display="DATA:Setembro/2010"/>
    <hyperlink ref="M340" r:id="rId767" display="DATA:Setembro/2010"/>
    <hyperlink ref="M317" r:id="rId768" display="DATA:Setembro/2010"/>
    <hyperlink ref="M367" r:id="rId769" display="DATA:Setembro/2010"/>
    <hyperlink ref="M319" r:id="rId770" display="DATA:Setembro/2010"/>
    <hyperlink ref="M361" r:id="rId771" display="DATA:Setembro/2010"/>
    <hyperlink ref="M313" r:id="rId772" display="DATA:Setembro/2010"/>
    <hyperlink ref="M293" r:id="rId773" display="DATA:Setembro/2010"/>
    <hyperlink ref="M343" r:id="rId774" display="DATA:Setembro/2010"/>
    <hyperlink ref="M385" r:id="rId775" display="DATA:Setembro/2010"/>
    <hyperlink ref="M339" r:id="rId776" display="DATA:Setembro/2010"/>
    <hyperlink ref="M356" r:id="rId777" display="DATA:Setembro/2010"/>
    <hyperlink ref="M350" r:id="rId778" display="DATA:Setembro/2010"/>
    <hyperlink ref="M374" r:id="rId779" display="DATA:Setembro/2010"/>
    <hyperlink ref="M64746" r:id="rId780" display="DATA:Setembro/2010"/>
    <hyperlink ref="M2" r:id="rId781" display="DATA:Setembro/2010"/>
    <hyperlink ref="M331" r:id="rId782" display="DATA:Setembro/2010"/>
    <hyperlink ref="M371" r:id="rId783" display="DATA:Setembro/2010"/>
    <hyperlink ref="M365" r:id="rId784" display="DATA:Setembro/2010"/>
    <hyperlink ref="M307" r:id="rId785" display="DATA:Setembro/2010"/>
    <hyperlink ref="M351" r:id="rId786" display="DATA:Setembro/2010"/>
    <hyperlink ref="M349" r:id="rId787" display="DATA:Setembro/2010"/>
    <hyperlink ref="M389" r:id="rId788" display="DATA:Setembro/2010"/>
    <hyperlink ref="M341" r:id="rId789" display="DATA:Setembro/2010"/>
    <hyperlink ref="M364" r:id="rId790" display="DATA:Setembro/2010"/>
    <hyperlink ref="M358" r:id="rId791" display="DATA:Setembro/2010"/>
    <hyperlink ref="M382" r:id="rId792" display="DATA:Setembro/2010"/>
    <hyperlink ref="M64734" r:id="rId793" display="DATA:Setembro/2010"/>
    <hyperlink ref="M64733" r:id="rId794" display="DATA:Setembro/2010"/>
    <hyperlink ref="M64730" r:id="rId795" display="DATA:Setembro/2010"/>
    <hyperlink ref="M64728" r:id="rId796" display="DATA:Setembro/2010"/>
    <hyperlink ref="M64731" r:id="rId797" display="DATA:Setembro/2010"/>
    <hyperlink ref="M64729" r:id="rId798" display="DATA:Setembro/2010"/>
    <hyperlink ref="M64727" r:id="rId799" display="DATA:Setembro/2010"/>
    <hyperlink ref="M64732" r:id="rId800" display="DATA:Setembro/2010"/>
    <hyperlink ref="M64726" r:id="rId801" display="DATA:Setembro/2010"/>
    <hyperlink ref="M64725" r:id="rId802" display="DATA:Setembro/2010"/>
    <hyperlink ref="M353" r:id="rId803" display="DATA:Setembro/2010"/>
    <hyperlink ref="M359" r:id="rId804" display="DATA:Setembro/2010"/>
    <hyperlink ref="M64723" r:id="rId805" display="DATA:Setembro/2010"/>
    <hyperlink ref="M64724" r:id="rId806" display="DATA:Setembro/2010"/>
    <hyperlink ref="M64722" r:id="rId807" display="DATA:Setembro/2010"/>
    <hyperlink ref="M355" r:id="rId808" display="DATA:Setembro/2010"/>
    <hyperlink ref="M373" r:id="rId809" display="DATA:Setembro/2010"/>
    <hyperlink ref="M352" r:id="rId810" display="DATA:Setembro/2010"/>
    <hyperlink ref="M376" r:id="rId811" display="DATA:Setembro/2010"/>
    <hyperlink ref="M369" r:id="rId812" display="DATA:Setembro/2010"/>
    <hyperlink ref="M64721" r:id="rId813" display="DATA:Setembro/2010"/>
    <hyperlink ref="M64720" r:id="rId814" display="DATA:Setembro/2010"/>
    <hyperlink ref="M64717" r:id="rId815" display="DATA:Setembro/2010"/>
    <hyperlink ref="M64715" r:id="rId816" display="DATA:Setembro/2010"/>
    <hyperlink ref="M64718" r:id="rId817" display="DATA:Setembro/2010"/>
    <hyperlink ref="M64716" r:id="rId818" display="DATA:Setembro/2010"/>
    <hyperlink ref="M64714" r:id="rId819" display="DATA:Setembro/2010"/>
    <hyperlink ref="M64719" r:id="rId820" display="DATA:Setembro/2010"/>
    <hyperlink ref="M64713" r:id="rId821" display="DATA:Setembro/2010"/>
    <hyperlink ref="M64712" r:id="rId822" display="DATA:Setembro/2010"/>
    <hyperlink ref="M393" r:id="rId823" display="DATA:Setembro/2010"/>
    <hyperlink ref="M387" r:id="rId824" display="DATA:Setembro/2010"/>
    <hyperlink ref="M411" r:id="rId825" display="DATA:Setembro/2010"/>
    <hyperlink ref="M363" r:id="rId826" display="DATA:Setembro/2010"/>
    <hyperlink ref="M381" r:id="rId827" display="DATA:Setembro/2010"/>
    <hyperlink ref="M375" r:id="rId828" display="DATA:Setembro/2010"/>
    <hyperlink ref="M357" r:id="rId829" display="DATA:Setembro/2010"/>
    <hyperlink ref="M399" r:id="rId830" display="DATA:Setembro/2010"/>
    <hyperlink ref="M395" r:id="rId831" display="DATA:Setembro/2010"/>
    <hyperlink ref="M413" r:id="rId832" display="DATA:Setembro/2010"/>
    <hyperlink ref="M394" r:id="rId833" display="DATA:Setembro/2010"/>
    <hyperlink ref="M388" r:id="rId834" display="DATA:Setembro/2010"/>
    <hyperlink ref="M370" r:id="rId835" display="DATA:Setembro/2010"/>
    <hyperlink ref="M412" r:id="rId836" display="DATA:Setembro/2010"/>
    <hyperlink ref="M383" r:id="rId837" display="DATA:Setembro/2010"/>
    <hyperlink ref="M377" r:id="rId838" display="DATA:Setembro/2010"/>
    <hyperlink ref="M401" r:id="rId839" display="DATA:Setembro/2010"/>
    <hyperlink ref="M398" r:id="rId840" display="DATA:Setembro/2010"/>
    <hyperlink ref="M392" r:id="rId841" display="DATA:Setembro/2010"/>
    <hyperlink ref="M378" r:id="rId842" display="DATA:Setembro/2010"/>
    <hyperlink ref="M416" r:id="rId843" display="DATA:Setembro/2010"/>
    <hyperlink ref="M4" r:id="rId844" display="DATA:Setembro/2010"/>
    <hyperlink ref="M391" r:id="rId845" display="DATA:Setembro/2010"/>
    <hyperlink ref="M409" r:id="rId846" display="DATA:Setembro/2010"/>
    <hyperlink ref="M379" r:id="rId847" display="DATA:Setembro/2010"/>
    <hyperlink ref="M417" r:id="rId848" display="DATA:Setembro/2010"/>
    <hyperlink ref="M405" r:id="rId849" display="DATA:Setembro/2010"/>
    <hyperlink ref="M380" r:id="rId850" display="DATA:Setembro/2010"/>
    <hyperlink ref="M419" r:id="rId851" display="DATA:Setembro/2010"/>
    <hyperlink ref="M400" r:id="rId852" display="DATA:Setembro/2010"/>
    <hyperlink ref="M418" r:id="rId853" display="DATA:Setembro/2010"/>
    <hyperlink ref="M407" r:id="rId854" display="DATA:Setembro/2010"/>
    <hyperlink ref="M404" r:id="rId855" display="DATA:Setembro/2010"/>
    <hyperlink ref="M422" r:id="rId856" display="DATA:Setembro/2010"/>
    <hyperlink ref="M397" r:id="rId857" display="DATA:Setembro/2010"/>
    <hyperlink ref="M415" r:id="rId858" display="DATA:Setembro/2010"/>
    <hyperlink ref="M402" r:id="rId859" display="DATA:Setembro/2010"/>
    <hyperlink ref="M396" r:id="rId860" display="DATA:Setembro/2010"/>
    <hyperlink ref="M420" r:id="rId861" display="DATA:Setembro/2010"/>
    <hyperlink ref="M390" r:id="rId862" display="DATA:Setembro/2010"/>
    <hyperlink ref="M408" r:id="rId863" display="DATA:Setembro/2010"/>
    <hyperlink ref="M403" r:id="rId864" display="DATA:Setembro/2010"/>
    <hyperlink ref="M421" r:id="rId865" display="DATA:Setembro/2010"/>
    <hyperlink ref="M410" r:id="rId866" display="DATA:Setembro/2010"/>
    <hyperlink ref="M425" r:id="rId867" display="DATA:Setembro/2010"/>
    <hyperlink ref="M428" r:id="rId868" display="DATA:Setembro/2010"/>
    <hyperlink ref="M406" r:id="rId869" display="DATA:Setembro/2010"/>
    <hyperlink ref="M430" r:id="rId870" display="DATA:Setembro/2010"/>
    <hyperlink ref="M429" r:id="rId871" display="DATA:Setembro/2010"/>
    <hyperlink ref="M433" r:id="rId872" display="DATA:Setembro/2010"/>
    <hyperlink ref="M426" r:id="rId873" display="DATA:Setembro/2010"/>
    <hyperlink ref="M423" r:id="rId874" display="DATA:Setembro/2010"/>
    <hyperlink ref="M441" r:id="rId875" display="DATA:Setembro/2010"/>
    <hyperlink ref="M443" r:id="rId876" display="DATA:Setembro/2010"/>
    <hyperlink ref="M424" r:id="rId877" display="DATA:Setembro/2010"/>
    <hyperlink ref="M442" r:id="rId878" display="DATA:Setembro/2010"/>
    <hyperlink ref="M431" r:id="rId879" display="DATA:Setembro/2010"/>
    <hyperlink ref="M446" r:id="rId880" display="DATA:Setembro/2010"/>
    <hyperlink ref="M439" r:id="rId881" display="DATA:Setembro/2010"/>
    <hyperlink ref="M427" r:id="rId882" display="DATA:Setembro/2010"/>
    <hyperlink ref="M435" r:id="rId883" display="DATA:Setembro/2010"/>
    <hyperlink ref="M436" r:id="rId884" display="DATA:Setembro/2010"/>
    <hyperlink ref="M434" r:id="rId885" display="DATA:Setembro/2010"/>
    <hyperlink ref="M474" r:id="rId886" display="DATA:Setembro/2010"/>
    <hyperlink ref="M485" r:id="rId887" display="DATA:Setembro/2010"/>
    <hyperlink ref="M440" r:id="rId888" display="DATA:Setembro/2010"/>
    <hyperlink ref="M438" r:id="rId889" display="DATA:Setembro/2010"/>
    <hyperlink ref="M486" r:id="rId890" display="DATA:Setembro/2010"/>
    <hyperlink ref="M484" r:id="rId891" display="DATA:Setembro/2010"/>
    <hyperlink ref="M437" r:id="rId892" display="DATA:Setembro/2010"/>
    <hyperlink ref="M524" r:id="rId893" display="DATA:Setembro/2010"/>
    <hyperlink ref="M478" r:id="rId894" display="DATA:Setembro/2010"/>
    <hyperlink ref="M476" r:id="rId895" display="DATA:Setembro/2010"/>
    <hyperlink ref="M468" r:id="rId896" display="DATA:Setembro/2010"/>
    <hyperlink ref="M479" r:id="rId897" display="DATA:Setembro/2010"/>
    <hyperlink ref="M432" r:id="rId898" display="DATA:Setembro/2010"/>
    <hyperlink ref="M480" r:id="rId899" display="DATA:Setembro/2010"/>
    <hyperlink ref="M518" r:id="rId900" display="DATA:Setembro/2010"/>
    <hyperlink ref="M472" r:id="rId901" display="DATA:Setembro/2010"/>
    <hyperlink ref="M470" r:id="rId902" display="DATA:Setembro/2010"/>
    <hyperlink ref="M450" r:id="rId903" display="DATA:Setembro/2010"/>
    <hyperlink ref="M461" r:id="rId904" display="DATA:Setembro/2010"/>
    <hyperlink ref="M414" r:id="rId905" display="DATA:Setembro/2010"/>
    <hyperlink ref="M462" r:id="rId906" display="DATA:Setembro/2010"/>
    <hyperlink ref="M460" r:id="rId907" display="DATA:Setembro/2010"/>
    <hyperlink ref="M500" r:id="rId908" display="DATA:Setembro/2010"/>
    <hyperlink ref="M454" r:id="rId909" display="DATA:Setembro/2010"/>
    <hyperlink ref="M452" r:id="rId910" display="DATA:Setembro/2010"/>
    <hyperlink ref="M455" r:id="rId911" display="DATA:Setembro/2010"/>
    <hyperlink ref="M453" r:id="rId912" display="DATA:Setembro/2010"/>
    <hyperlink ref="M493" r:id="rId913" display="DATA:Setembro/2010"/>
    <hyperlink ref="M447" r:id="rId914" display="DATA:Setembro/2010"/>
    <hyperlink ref="M445" r:id="rId915" display="DATA:Setembro/2010"/>
    <hyperlink ref="M481" r:id="rId916" display="DATA:Setembro/2010"/>
    <hyperlink ref="M492" r:id="rId917" display="DATA:Setembro/2010"/>
    <hyperlink ref="M444" r:id="rId918" display="DATA:Setembro/2010"/>
    <hyperlink ref="M503" r:id="rId919" display="DATA:Setembro/2010"/>
    <hyperlink ref="M458" r:id="rId920" display="DATA:Setembro/2010"/>
    <hyperlink ref="M456" r:id="rId921" display="DATA:Setembro/2010"/>
    <hyperlink ref="M504" r:id="rId922" display="DATA:Setembro/2010"/>
    <hyperlink ref="M459" r:id="rId923" display="DATA:Setembro/2010"/>
    <hyperlink ref="M457" r:id="rId924" display="DATA:Setembro/2010"/>
    <hyperlink ref="M502" r:id="rId925" display="DATA:Setembro/2010"/>
    <hyperlink ref="M542" r:id="rId926" display="DATA:Setembro/2010"/>
    <hyperlink ref="M496" r:id="rId927" display="DATA:Setembro/2010"/>
    <hyperlink ref="M494" r:id="rId928" display="DATA:Setembro/2010"/>
    <hyperlink ref="M471" r:id="rId929" display="DATA:Setembro/2010"/>
    <hyperlink ref="M482" r:id="rId930" display="DATA:Setembro/2010"/>
    <hyperlink ref="M483" r:id="rId931" display="DATA:Setembro/2010"/>
    <hyperlink ref="M521" r:id="rId932" display="DATA:Setembro/2010"/>
    <hyperlink ref="M475" r:id="rId933" display="DATA:Setembro/2010"/>
    <hyperlink ref="M473" r:id="rId934" display="DATA:Setembro/2010"/>
    <hyperlink ref="M465" r:id="rId935" display="DATA:Setembro/2010"/>
    <hyperlink ref="M477" r:id="rId936" display="DATA:Setembro/2010"/>
    <hyperlink ref="M515" r:id="rId937" display="DATA:Setembro/2010"/>
    <hyperlink ref="M469" r:id="rId938" display="DATA:Setembro/2010"/>
    <hyperlink ref="M467" r:id="rId939" display="DATA:Setembro/2010"/>
    <hyperlink ref="M497" r:id="rId940" display="DATA:Setembro/2010"/>
    <hyperlink ref="M451" r:id="rId941" display="DATA:Setembro/2010"/>
    <hyperlink ref="M449" r:id="rId942" display="DATA:Setembro/2010"/>
    <hyperlink ref="M490" r:id="rId943" display="DATA:Setembro/2010"/>
    <hyperlink ref="M489" r:id="rId944" display="DATA:Setembro/2010"/>
    <hyperlink ref="M501" r:id="rId945" display="DATA:Setembro/2010"/>
    <hyperlink ref="M499" r:id="rId946" display="DATA:Setembro/2010"/>
    <hyperlink ref="M539" r:id="rId947" display="DATA:Setembro/2010"/>
    <hyperlink ref="M491" r:id="rId948" display="DATA:Setembro/2010"/>
    <hyperlink ref="M509" r:id="rId949" display="DATA:Setembro/2010"/>
    <hyperlink ref="M463" r:id="rId950" display="DATA:Setembro/2010"/>
    <hyperlink ref="M495" r:id="rId951" display="DATA:Setembro/2010"/>
    <hyperlink ref="M448" r:id="rId952" display="DATA:Setembro/2010"/>
    <hyperlink ref="M533" r:id="rId953" display="DATA:Setembro/2010"/>
    <hyperlink ref="M487" r:id="rId954" display="DATA:Setembro/2010"/>
    <hyperlink ref="M513" r:id="rId955" display="DATA:Setembro/2010"/>
    <hyperlink ref="M507" r:id="rId956" display="DATA:Setembro/2010"/>
    <hyperlink ref="M531" r:id="rId957" display="DATA:Setembro/2010"/>
    <hyperlink ref="M522" r:id="rId958" display="DATA:Setembro/2010"/>
    <hyperlink ref="M523" r:id="rId959" display="DATA:Setembro/2010"/>
    <hyperlink ref="M561" r:id="rId960" display="DATA:Setembro/2010"/>
    <hyperlink ref="M572" r:id="rId961" display="DATA:Setembro/2010"/>
    <hyperlink ref="M527" r:id="rId962" display="DATA:Setembro/2010"/>
    <hyperlink ref="M525" r:id="rId963" display="DATA:Setembro/2010"/>
    <hyperlink ref="M573" r:id="rId964" display="DATA:Setembro/2010"/>
    <hyperlink ref="M528" r:id="rId965" display="DATA:Setembro/2010"/>
    <hyperlink ref="M526" r:id="rId966" display="DATA:Setembro/2010"/>
    <hyperlink ref="M571" r:id="rId967" display="DATA:Setembro/2010"/>
    <hyperlink ref="M611" r:id="rId968" display="DATA:Setembro/2010"/>
    <hyperlink ref="M565" r:id="rId969" display="DATA:Setembro/2010"/>
    <hyperlink ref="M563" r:id="rId970" display="DATA:Setembro/2010"/>
    <hyperlink ref="M516" r:id="rId971" display="DATA:Setembro/2010"/>
    <hyperlink ref="M517" r:id="rId972" display="DATA:Setembro/2010"/>
    <hyperlink ref="M555" r:id="rId973" display="DATA:Setembro/2010"/>
    <hyperlink ref="M566" r:id="rId974" display="DATA:Setembro/2010"/>
    <hyperlink ref="M519" r:id="rId975" display="DATA:Setembro/2010"/>
    <hyperlink ref="M567" r:id="rId976" display="DATA:Setembro/2010"/>
    <hyperlink ref="M520" r:id="rId977" display="DATA:Setembro/2010"/>
    <hyperlink ref="M605" r:id="rId978" display="DATA:Setembro/2010"/>
    <hyperlink ref="M559" r:id="rId979" display="DATA:Setembro/2010"/>
    <hyperlink ref="M557" r:id="rId980" display="DATA:Setembro/2010"/>
    <hyperlink ref="M498" r:id="rId981" display="DATA:Setembro/2010"/>
    <hyperlink ref="M537" r:id="rId982" display="DATA:Setembro/2010"/>
    <hyperlink ref="M548" r:id="rId983" display="DATA:Setembro/2010"/>
    <hyperlink ref="M549" r:id="rId984" display="DATA:Setembro/2010"/>
    <hyperlink ref="M547" r:id="rId985" display="DATA:Setembro/2010"/>
    <hyperlink ref="M587" r:id="rId986" display="DATA:Setembro/2010"/>
    <hyperlink ref="M541" r:id="rId987" display="DATA:Setembro/2010"/>
    <hyperlink ref="M530" r:id="rId988" display="DATA:Setembro/2010"/>
    <hyperlink ref="M540" r:id="rId989" display="DATA:Setembro/2010"/>
    <hyperlink ref="M580" r:id="rId990" display="DATA:Setembro/2010"/>
    <hyperlink ref="M534" r:id="rId991" display="DATA:Setembro/2010"/>
    <hyperlink ref="M532" r:id="rId992" display="DATA:Setembro/2010"/>
    <hyperlink ref="M466" r:id="rId993" display="DATA:Setembro/2010"/>
    <hyperlink ref="M529" r:id="rId994" display="DATA:Setembro/2010"/>
    <hyperlink ref="M568" r:id="rId995" display="DATA:Setembro/2010"/>
    <hyperlink ref="M579" r:id="rId996" display="DATA:Setembro/2010"/>
    <hyperlink ref="M590" r:id="rId997" display="DATA:Setembro/2010"/>
    <hyperlink ref="M545" r:id="rId998" display="DATA:Setembro/2010"/>
    <hyperlink ref="M543" r:id="rId999" display="DATA:Setembro/2010"/>
    <hyperlink ref="M591" r:id="rId1000" display="DATA:Setembro/2010"/>
    <hyperlink ref="M546" r:id="rId1001" display="DATA:Setembro/2010"/>
    <hyperlink ref="M544" r:id="rId1002" display="DATA:Setembro/2010"/>
    <hyperlink ref="M589" r:id="rId1003" display="DATA:Setembro/2010"/>
    <hyperlink ref="M629" r:id="rId1004" display="DATA:Setembro/2010"/>
    <hyperlink ref="M583" r:id="rId1005" display="DATA:Setembro/2010"/>
    <hyperlink ref="M581" r:id="rId1006" display="DATA:Setembro/2010"/>
    <hyperlink ref="M535" r:id="rId1007" display="DATA:Setembro/2010"/>
    <hyperlink ref="M592" r:id="rId1008" display="DATA:Setembro/2010"/>
    <hyperlink ref="M593" r:id="rId1009" display="DATA:Setembro/2010"/>
    <hyperlink ref="M631" r:id="rId1010" display="DATA:Setembro/2010"/>
    <hyperlink ref="M585" r:id="rId1011" display="DATA:Setembro/2010"/>
    <hyperlink ref="M536" r:id="rId1012" display="DATA:Setembro/2010"/>
    <hyperlink ref="M488" r:id="rId1013" display="DATA:Setembro/2010"/>
    <hyperlink ref="M575" r:id="rId1014" display="DATA:Setembro/2010"/>
    <hyperlink ref="M586" r:id="rId1015" display="DATA:Setembro/2010"/>
    <hyperlink ref="M538" r:id="rId1016" display="DATA:Setembro/2010"/>
    <hyperlink ref="M625" r:id="rId1017" display="DATA:Setembro/2010"/>
    <hyperlink ref="M577" r:id="rId1018" display="DATA:Setembro/2010"/>
    <hyperlink ref="M511" r:id="rId1019" display="DATA:Setembro/2010"/>
    <hyperlink ref="M569" r:id="rId1020" display="DATA:Setembro/2010"/>
    <hyperlink ref="M607" r:id="rId1021" display="DATA:Setembro/2010"/>
    <hyperlink ref="M464" r:id="rId1022" display="DATA:Setembro/2010"/>
    <hyperlink ref="M512" r:id="rId1023" display="DATA:Setembro/2010"/>
    <hyperlink ref="M510" r:id="rId1024" display="DATA:Setembro/2010"/>
    <hyperlink ref="M550" r:id="rId1025" display="DATA:Setembro/2010"/>
    <hyperlink ref="M514" r:id="rId1026" display="DATA:Setembro/2010"/>
    <hyperlink ref="M562" r:id="rId1027" display="DATA:Setembro/2010"/>
    <hyperlink ref="M560" r:id="rId1028" display="DATA:Setembro/2010"/>
    <hyperlink ref="M600" r:id="rId1029" display="DATA:Setembro/2010"/>
    <hyperlink ref="M554" r:id="rId1030" display="DATA:Setembro/2010"/>
    <hyperlink ref="M552" r:id="rId1031" display="DATA:Setembro/2010"/>
    <hyperlink ref="M505" r:id="rId1032" display="DATA:Setembro/2010"/>
    <hyperlink ref="M588" r:id="rId1033" display="DATA:Setembro/2010"/>
    <hyperlink ref="M599" r:id="rId1034" display="DATA:Setembro/2010"/>
    <hyperlink ref="M553" r:id="rId1035" display="DATA:Setembro/2010"/>
    <hyperlink ref="M551" r:id="rId1036" display="DATA:Setembro/2010"/>
    <hyperlink ref="M610" r:id="rId1037" display="DATA:Setembro/2010"/>
    <hyperlink ref="M564" r:id="rId1038" display="DATA:Setembro/2010"/>
    <hyperlink ref="M609" r:id="rId1039" display="DATA:Setembro/2010"/>
    <hyperlink ref="M649" r:id="rId1040" display="DATA:Setembro/2010"/>
    <hyperlink ref="M603" r:id="rId1041" display="DATA:Setembro/2010"/>
    <hyperlink ref="M601" r:id="rId1042" display="DATA:Setembro/2010"/>
    <hyperlink ref="M508" r:id="rId1043" display="DATA:Setembro/2010"/>
    <hyperlink ref="M506" r:id="rId1044" display="DATA:Setembro/2010"/>
    <hyperlink ref="M556" r:id="rId1045" display="DATA:Setembro/2010"/>
    <hyperlink ref="M558" r:id="rId1046" display="DATA:Setembro/2010"/>
    <hyperlink ref="M582" r:id="rId1047" display="DATA:Setembro/2010"/>
    <hyperlink ref="M570" r:id="rId1048" display="DATA:Setembro/2010"/>
    <hyperlink ref="M574" r:id="rId1049" display="DATA:Setembro/2010"/>
    <hyperlink ref="M578" r:id="rId1050" display="DATA:Setembro/2010"/>
    <hyperlink ref="M595" r:id="rId1051" display="DATA:Setembro/2010"/>
    <hyperlink ref="M598" r:id="rId1052" display="DATA:Setembro/2010"/>
    <hyperlink ref="M576" r:id="rId1053" display="DATA:Setembro/2010"/>
    <hyperlink ref="M596" r:id="rId1054" display="DATA:Setembro/2010"/>
    <hyperlink ref="M613" r:id="rId1055" display="DATA:Setembro/2010"/>
    <hyperlink ref="M594" r:id="rId1056" display="DATA:Setembro/2010"/>
    <hyperlink ref="M612" r:id="rId1057" display="DATA:Setembro/2010"/>
    <hyperlink ref="M616" r:id="rId1058" display="DATA:Setembro/2010"/>
    <hyperlink ref="M597" r:id="rId1059" display="DATA:Setembro/2010"/>
    <hyperlink ref="M584" r:id="rId1060" display="DATA:Setembro/2010"/>
    <hyperlink ref="M630" r:id="rId1061" display="DATA:Setembro/2010"/>
    <hyperlink ref="M628" r:id="rId1062" display="DATA:Setembro/2010"/>
    <hyperlink ref="M668" r:id="rId1063" display="DATA:Setembro/2010"/>
    <hyperlink ref="M622" r:id="rId1064" display="DATA:Setembro/2010"/>
    <hyperlink ref="M620" r:id="rId1065" display="DATA:Setembro/2010"/>
    <hyperlink ref="M679" r:id="rId1066" display="DATA:Setembro/2010"/>
    <hyperlink ref="M634" r:id="rId1067" display="DATA:Setembro/2010"/>
    <hyperlink ref="M632" r:id="rId1068" display="DATA:Setembro/2010"/>
    <hyperlink ref="M680" r:id="rId1069" display="DATA:Setembro/2010"/>
    <hyperlink ref="M635" r:id="rId1070" display="DATA:Setembro/2010"/>
    <hyperlink ref="M633" r:id="rId1071" display="DATA:Setembro/2010"/>
    <hyperlink ref="M678" r:id="rId1072" display="DATA:Setembro/2010"/>
    <hyperlink ref="M718" r:id="rId1073" display="DATA:Setembro/2010"/>
    <hyperlink ref="M672" r:id="rId1074" display="DATA:Setembro/2010"/>
    <hyperlink ref="M670" r:id="rId1075" display="DATA:Setembro/2010"/>
    <hyperlink ref="M604" r:id="rId1076" display="DATA:Setembro/2010"/>
    <hyperlink ref="M623" r:id="rId1077" display="DATA:Setembro/2010"/>
    <hyperlink ref="M624" r:id="rId1078" display="DATA:Setembro/2010"/>
    <hyperlink ref="M662" r:id="rId1079" display="DATA:Setembro/2010"/>
    <hyperlink ref="M614" r:id="rId1080" display="DATA:Setembro/2010"/>
    <hyperlink ref="M673" r:id="rId1081" display="DATA:Setembro/2010"/>
    <hyperlink ref="M626" r:id="rId1082" display="DATA:Setembro/2010"/>
    <hyperlink ref="M674" r:id="rId1083" display="DATA:Setembro/2010"/>
    <hyperlink ref="M627" r:id="rId1084" display="DATA:Setembro/2010"/>
    <hyperlink ref="M712" r:id="rId1085" display="DATA:Setembro/2010"/>
    <hyperlink ref="M666" r:id="rId1086" display="DATA:Setembro/2010"/>
    <hyperlink ref="M664" r:id="rId1087" display="DATA:Setembro/2010"/>
    <hyperlink ref="M606" r:id="rId1088" display="DATA:Setembro/2010"/>
    <hyperlink ref="M644" r:id="rId1089" display="DATA:Setembro/2010"/>
    <hyperlink ref="M655" r:id="rId1090" display="DATA:Setembro/2010"/>
    <hyperlink ref="M608" r:id="rId1091" display="DATA:Setembro/2010"/>
    <hyperlink ref="M656" r:id="rId1092" display="DATA:Setembro/2010"/>
    <hyperlink ref="M654" r:id="rId1093" display="DATA:Setembro/2010"/>
    <hyperlink ref="M694" r:id="rId1094" display="DATA:Setembro/2010"/>
    <hyperlink ref="M648" r:id="rId1095" display="DATA:Setembro/2010"/>
    <hyperlink ref="M646" r:id="rId1096" display="DATA:Setembro/2010"/>
    <hyperlink ref="M637" r:id="rId1097" display="DATA:Setembro/2010"/>
    <hyperlink ref="M602" r:id="rId1098" display="DATA:Setembro/2010"/>
    <hyperlink ref="M647" r:id="rId1099" display="DATA:Setembro/2010"/>
    <hyperlink ref="M687" r:id="rId1100" display="DATA:Setembro/2010"/>
    <hyperlink ref="M641" r:id="rId1101" display="DATA:Setembro/2010"/>
    <hyperlink ref="M639" r:id="rId1102" display="DATA:Setembro/2010"/>
    <hyperlink ref="M636" r:id="rId1103" display="DATA:Setembro/2010"/>
    <hyperlink ref="M675" r:id="rId1104" display="DATA:Setembro/2010"/>
    <hyperlink ref="M686" r:id="rId1105" display="DATA:Setembro/2010"/>
    <hyperlink ref="M640" r:id="rId1106" display="DATA:Setembro/2010"/>
    <hyperlink ref="M638" r:id="rId1107" display="DATA:Setembro/2010"/>
    <hyperlink ref="M697" r:id="rId1108" display="DATA:Setembro/2010"/>
    <hyperlink ref="M652" r:id="rId1109" display="DATA:Setembro/2010"/>
    <hyperlink ref="M650" r:id="rId1110" display="DATA:Setembro/2010"/>
    <hyperlink ref="M698" r:id="rId1111" display="DATA:Setembro/2010"/>
    <hyperlink ref="M653" r:id="rId1112" display="DATA:Setembro/2010"/>
    <hyperlink ref="M651" r:id="rId1113" display="DATA:Setembro/2010"/>
    <hyperlink ref="M696" r:id="rId1114" display="DATA:Setembro/2010"/>
    <hyperlink ref="M736" r:id="rId1115" display="DATA:Setembro/2010"/>
    <hyperlink ref="M690" r:id="rId1116" display="DATA:Setembro/2010"/>
    <hyperlink ref="M688" r:id="rId1117" display="DATA:Setembro/2010"/>
    <hyperlink ref="M667" r:id="rId1118" display="DATA:Setembro/2010"/>
    <hyperlink ref="M621" r:id="rId1119" display="DATA:Setembro/2010"/>
    <hyperlink ref="M619" r:id="rId1120" display="DATA:Setembro/2010"/>
    <hyperlink ref="M677" r:id="rId1121" display="DATA:Setembro/2010"/>
    <hyperlink ref="M717" r:id="rId1122" display="DATA:Setembro/2010"/>
    <hyperlink ref="M671" r:id="rId1123" display="DATA:Setembro/2010"/>
    <hyperlink ref="M669" r:id="rId1124" display="DATA:Setembro/2010"/>
    <hyperlink ref="M661" r:id="rId1125" display="DATA:Setembro/2010"/>
    <hyperlink ref="M615" r:id="rId1126" display="DATA:Setembro/2010"/>
    <hyperlink ref="M711" r:id="rId1127" display="DATA:Setembro/2010"/>
    <hyperlink ref="M665" r:id="rId1128" display="DATA:Setembro/2010"/>
    <hyperlink ref="M663" r:id="rId1129" display="DATA:Setembro/2010"/>
    <hyperlink ref="M643" r:id="rId1130" display="DATA:Setembro/2010"/>
    <hyperlink ref="M693" r:id="rId1131" display="DATA:Setembro/2010"/>
    <hyperlink ref="M645" r:id="rId1132" display="DATA:Setembro/2010"/>
    <hyperlink ref="M685" r:id="rId1133" display="DATA:Setembro/2010"/>
    <hyperlink ref="M695" r:id="rId1134" display="DATA:Setembro/2010"/>
    <hyperlink ref="M735" r:id="rId1135" display="DATA:Setembro/2010"/>
    <hyperlink ref="M689" r:id="rId1136" display="DATA:Setembro/2010"/>
    <hyperlink ref="M618" r:id="rId1137" display="DATA:Setembro/2010"/>
    <hyperlink ref="M676" r:id="rId1138" display="DATA:Setembro/2010"/>
    <hyperlink ref="M716" r:id="rId1139" display="DATA:Setembro/2010"/>
    <hyperlink ref="M660" r:id="rId1140" display="DATA:Setembro/2010"/>
    <hyperlink ref="M710" r:id="rId1141" display="DATA:Setembro/2010"/>
    <hyperlink ref="M642" r:id="rId1142" display="DATA:Setembro/2010"/>
    <hyperlink ref="M692" r:id="rId1143" display="DATA:Setembro/2010"/>
    <hyperlink ref="M684" r:id="rId1144" display="DATA:Setembro/2010"/>
    <hyperlink ref="M734" r:id="rId1145" display="DATA:Setembro/2010"/>
    <hyperlink ref="M617" r:id="rId1146" display="DATA:Setembro/2010"/>
    <hyperlink ref="M715" r:id="rId1147" display="DATA:Setembro/2010"/>
    <hyperlink ref="M659" r:id="rId1148" display="DATA:Setembro/2010"/>
    <hyperlink ref="M709" r:id="rId1149" display="DATA:Setembro/2010"/>
    <hyperlink ref="M691" r:id="rId1150" display="DATA:Setembro/2010"/>
    <hyperlink ref="M683" r:id="rId1151" display="DATA:Setembro/2010"/>
    <hyperlink ref="M733" r:id="rId1152" display="DATA:Setembro/2010"/>
    <hyperlink ref="M64711" r:id="rId1153" display="DATA:Setembro/2010"/>
    <hyperlink ref="M64708" r:id="rId1154" display="DATA:Setembro/2010"/>
    <hyperlink ref="M64706" r:id="rId1155" display="DATA:Setembro/2010"/>
    <hyperlink ref="M64709" r:id="rId1156" display="DATA:Setembro/2010"/>
    <hyperlink ref="M64707" r:id="rId1157" display="DATA:Setembro/2010"/>
    <hyperlink ref="M64705" r:id="rId1158" display="DATA:Setembro/2010"/>
    <hyperlink ref="M64702" r:id="rId1159" display="DATA:Setembro/2010"/>
    <hyperlink ref="M64700" r:id="rId1160" display="DATA:Setembro/2010"/>
    <hyperlink ref="M64703" r:id="rId1161" display="DATA:Setembro/2010"/>
    <hyperlink ref="M64701" r:id="rId1162" display="DATA:Setembro/2010"/>
    <hyperlink ref="M64699" r:id="rId1163" display="DATA:Setembro/2010"/>
    <hyperlink ref="M64704" r:id="rId1164" display="DATA:Setembro/2010"/>
    <hyperlink ref="M64710" r:id="rId1165" display="DATA:Setembro/2010"/>
    <hyperlink ref="M64698" r:id="rId1166" display="DATA:Setembro/2010"/>
    <hyperlink ref="M64697" r:id="rId1167" display="DATA:Setembro/2010"/>
    <hyperlink ref="M64694" r:id="rId1168" display="DATA:Setembro/2010"/>
    <hyperlink ref="M64692" r:id="rId1169" display="DATA:Setembro/2010"/>
    <hyperlink ref="M64695" r:id="rId1170" display="DATA:Setembro/2010"/>
    <hyperlink ref="M64693" r:id="rId1171" display="DATA:Setembro/2010"/>
    <hyperlink ref="M64691" r:id="rId1172" display="DATA:Setembro/2010"/>
    <hyperlink ref="M64696" r:id="rId1173" display="DATA:Setembro/2010"/>
    <hyperlink ref="M64690" r:id="rId1174" display="DATA:Setembro/2010"/>
    <hyperlink ref="M64689" r:id="rId1175" display="DATA:Setembro/2010"/>
    <hyperlink ref="M64687" r:id="rId1176" display="DATA:Setembro/2010"/>
    <hyperlink ref="M64688" r:id="rId1177" display="DATA:Setembro/2010"/>
    <hyperlink ref="M64686" r:id="rId1178" display="DATA:Setembro/2010"/>
    <hyperlink ref="M64685" r:id="rId1179" display="DATA:Setembro/2010"/>
    <hyperlink ref="M64684" r:id="rId1180" display="DATA:Setembro/2010"/>
    <hyperlink ref="M64681" r:id="rId1181" display="DATA:Setembro/2010"/>
    <hyperlink ref="M64679" r:id="rId1182" display="DATA:Setembro/2010"/>
    <hyperlink ref="M64682" r:id="rId1183" display="DATA:Setembro/2010"/>
    <hyperlink ref="M64680" r:id="rId1184" display="DATA:Setembro/2010"/>
    <hyperlink ref="M64678" r:id="rId1185" display="DATA:Setembro/2010"/>
    <hyperlink ref="M64683" r:id="rId1186" display="DATA:Setembro/2010"/>
    <hyperlink ref="M64677" r:id="rId1187" display="DATA:Setembro/2010"/>
    <hyperlink ref="M64676" r:id="rId1188" display="DATA:Setembro/2010"/>
    <hyperlink ref="M64675" r:id="rId1189" display="DATA:Setembro/2010"/>
    <hyperlink ref="M64667" r:id="rId1190" display="DATA:Setembro/2010"/>
    <hyperlink ref="M64665" r:id="rId1191" display="DATA:Setembro/2010"/>
    <hyperlink ref="M64668" r:id="rId1192" display="DATA:Setembro/2010"/>
    <hyperlink ref="M64666" r:id="rId1193" display="DATA:Setembro/2010"/>
    <hyperlink ref="M64664" r:id="rId1194" display="DATA:Setembro/2010"/>
    <hyperlink ref="M64652" r:id="rId1195" display="DATA:Setembro/2010"/>
    <hyperlink ref="M64650" r:id="rId1196" display="DATA:Setembro/2010"/>
    <hyperlink ref="M64653" r:id="rId1197" display="DATA:Setembro/2010"/>
    <hyperlink ref="M64651" r:id="rId1198" display="DATA:Setembro/2010"/>
    <hyperlink ref="M64674" r:id="rId1199" display="DATA:Setembro/2010"/>
    <hyperlink ref="M64649" r:id="rId1200" display="DATA:Setembro/2010"/>
    <hyperlink ref="M64672" r:id="rId1201" display="DATA:Setembro/2010"/>
    <hyperlink ref="M64670" r:id="rId1202" display="DATA:Setembro/2010"/>
    <hyperlink ref="M64673" r:id="rId1203" display="DATA:Setembro/2010"/>
    <hyperlink ref="M64671" r:id="rId1204" display="DATA:Setembro/2010"/>
    <hyperlink ref="M64669" r:id="rId1205" display="DATA:Setembro/2010"/>
    <hyperlink ref="M64661" r:id="rId1206" display="DATA:Setembro/2010"/>
    <hyperlink ref="M64659" r:id="rId1207" display="DATA:Setembro/2010"/>
    <hyperlink ref="M64662" r:id="rId1208" display="DATA:Setembro/2010"/>
    <hyperlink ref="M64660" r:id="rId1209" display="DATA:Setembro/2010"/>
    <hyperlink ref="M64658" r:id="rId1210" display="DATA:Setembro/2010"/>
    <hyperlink ref="M64646" r:id="rId1211" display="DATA:Setembro/2010"/>
    <hyperlink ref="M64644" r:id="rId1212" display="DATA:Setembro/2010"/>
    <hyperlink ref="M64647" r:id="rId1213" display="DATA:Setembro/2010"/>
    <hyperlink ref="M64645" r:id="rId1214" display="DATA:Setembro/2010"/>
    <hyperlink ref="M64643" r:id="rId1215" display="DATA:Setembro/2010"/>
    <hyperlink ref="M64663" r:id="rId1216" display="DATA:Setembro/2010"/>
    <hyperlink ref="M64648" r:id="rId1217" display="DATA:Setembro/2010"/>
    <hyperlink ref="M64655" r:id="rId1218" display="DATA:Setembro/2010"/>
    <hyperlink ref="M64656" r:id="rId1219" display="DATA:Setembro/2010"/>
    <hyperlink ref="M64654" r:id="rId1220" display="DATA:Setembro/2010"/>
    <hyperlink ref="M64640" r:id="rId1221" display="DATA:Setembro/2010"/>
    <hyperlink ref="M64638" r:id="rId1222" display="DATA:Setembro/2010"/>
    <hyperlink ref="M64641" r:id="rId1223" display="DATA:Setembro/2010"/>
    <hyperlink ref="M64639" r:id="rId1224" display="DATA:Setembro/2010"/>
    <hyperlink ref="M64637" r:id="rId1225" display="DATA:Setembro/2010"/>
    <hyperlink ref="M64657" r:id="rId1226" display="DATA:Setembro/2010"/>
    <hyperlink ref="M64634" r:id="rId1227" display="DATA:Setembro/2010"/>
    <hyperlink ref="M64632" r:id="rId1228" display="DATA:Setembro/2010"/>
    <hyperlink ref="M64635" r:id="rId1229" display="DATA:Setembro/2010"/>
    <hyperlink ref="M64633" r:id="rId1230" display="DATA:Setembro/2010"/>
    <hyperlink ref="M64631" r:id="rId1231" display="DATA:Setembro/2010"/>
    <hyperlink ref="M64636" r:id="rId1232" display="DATA:Setembro/2010"/>
    <hyperlink ref="M64642" r:id="rId1233" display="DATA:Setembro/2010"/>
    <hyperlink ref="M64630" r:id="rId1234" display="DATA:Setembro/2010"/>
    <hyperlink ref="M64629" r:id="rId1235" display="DATA:Setembro/2010"/>
    <hyperlink ref="M64626" r:id="rId1236" display="DATA:Setembro/2010"/>
    <hyperlink ref="M64624" r:id="rId1237" display="DATA:Setembro/2010"/>
    <hyperlink ref="M64627" r:id="rId1238" display="DATA:Setembro/2010"/>
    <hyperlink ref="M64625" r:id="rId1239" display="DATA:Setembro/2010"/>
    <hyperlink ref="M64623" r:id="rId1240" display="DATA:Setembro/2010"/>
    <hyperlink ref="M64628" r:id="rId1241" display="DATA:Setembro/2010"/>
    <hyperlink ref="M64622" r:id="rId1242" display="DATA:Setembro/2010"/>
    <hyperlink ref="M64621" r:id="rId1243" display="DATA:Setembro/2010"/>
    <hyperlink ref="M64619" r:id="rId1244" display="DATA:Setembro/2010"/>
    <hyperlink ref="M64620" r:id="rId1245" display="DATA:Setembro/2010"/>
    <hyperlink ref="M64618" r:id="rId1246" display="DATA:Setembro/2010"/>
    <hyperlink ref="M64617" r:id="rId1247" display="DATA:Setembro/2010"/>
    <hyperlink ref="M64616" r:id="rId1248" display="DATA:Setembro/2010"/>
    <hyperlink ref="M64613" r:id="rId1249" display="DATA:Setembro/2010"/>
    <hyperlink ref="M64611" r:id="rId1250" display="DATA:Setembro/2010"/>
    <hyperlink ref="M64614" r:id="rId1251" display="DATA:Setembro/2010"/>
    <hyperlink ref="M64612" r:id="rId1252" display="DATA:Setembro/2010"/>
    <hyperlink ref="M64610" r:id="rId1253" display="DATA:Setembro/2010"/>
    <hyperlink ref="M64615" r:id="rId1254" display="DATA:Setembro/2010"/>
    <hyperlink ref="M64609" r:id="rId1255" display="DATA:Setembro/2010"/>
    <hyperlink ref="M64608" r:id="rId1256" display="DATA:Setembro/2010"/>
    <hyperlink ref="M64606" r:id="rId1257" display="DATA:Setembro/2010"/>
    <hyperlink ref="M64607" r:id="rId1258" display="DATA:Setembro/2010"/>
    <hyperlink ref="M64605" r:id="rId1259" display="DATA:Setembro/2010"/>
    <hyperlink ref="M64604" r:id="rId1260" display="DATA:Setembro/2010"/>
    <hyperlink ref="M64603" r:id="rId1261" display="DATA:Setembro/2010"/>
    <hyperlink ref="M64602" r:id="rId1262" display="DATA:Setembro/2010"/>
    <hyperlink ref="M64601" r:id="rId1263" display="DATA:Setembro/2010"/>
    <hyperlink ref="M64600" r:id="rId1264" display="DATA:Setembro/2010"/>
    <hyperlink ref="M64599" r:id="rId1265" display="DATA:Setembro/2010"/>
    <hyperlink ref="M64596" r:id="rId1266" display="DATA:Setembro/2010"/>
    <hyperlink ref="M64594" r:id="rId1267" display="DATA:Setembro/2010"/>
    <hyperlink ref="M64597" r:id="rId1268" display="DATA:Setembro/2010"/>
    <hyperlink ref="M64595" r:id="rId1269" display="DATA:Setembro/2010"/>
    <hyperlink ref="M64593" r:id="rId1270" display="DATA:Setembro/2010"/>
    <hyperlink ref="M64598" r:id="rId1271" display="DATA:Setembro/2010"/>
    <hyperlink ref="M64592" r:id="rId1272" display="DATA:Setembro/2010"/>
    <hyperlink ref="M64591" r:id="rId1273" display="DATA:Setembro/2010"/>
    <hyperlink ref="M64589" r:id="rId1274" display="DATA:Setembro/2010"/>
    <hyperlink ref="M64590" r:id="rId1275" display="DATA:Setembro/2010"/>
    <hyperlink ref="M64588" r:id="rId1276" display="DATA:Setembro/2010"/>
    <hyperlink ref="M64587" r:id="rId1277" display="DATA:Setembro/2010"/>
    <hyperlink ref="M64586" r:id="rId1278" display="DATA:Setembro/2010"/>
    <hyperlink ref="M725" r:id="rId1279" display="DATA:Setembro/2010"/>
    <hyperlink ref="M681" r:id="rId1280" display="DATA:Setembro/2010"/>
    <hyperlink ref="M719" r:id="rId1281" display="DATA:Setembro/2010"/>
    <hyperlink ref="M701" r:id="rId1282" display="DATA:Setembro/2010"/>
    <hyperlink ref="M682" r:id="rId1283" display="DATA:Setembro/2010"/>
    <hyperlink ref="M704" r:id="rId1284" display="DATA:Setembro/2010"/>
    <hyperlink ref="M657" r:id="rId1285" display="DATA:Setembro/2010"/>
    <hyperlink ref="M705" r:id="rId1286" display="DATA:Setembro/2010"/>
    <hyperlink ref="M658" r:id="rId1287" display="DATA:Setembro/2010"/>
    <hyperlink ref="M703" r:id="rId1288" display="DATA:Setembro/2010"/>
    <hyperlink ref="M743" r:id="rId1289" display="DATA:Setembro/2010"/>
    <hyperlink ref="M724" r:id="rId1290" display="DATA:Setembro/2010"/>
    <hyperlink ref="M700" r:id="rId1291" display="DATA:Setembro/2010"/>
    <hyperlink ref="M702" r:id="rId1292" display="DATA:Setembro/2010"/>
    <hyperlink ref="M742" r:id="rId1293" display="DATA:Setembro/2010"/>
    <hyperlink ref="M723" r:id="rId1294" display="DATA:Setembro/2010"/>
    <hyperlink ref="M699" r:id="rId1295" display="DATA:Setembro/2010"/>
    <hyperlink ref="M741" r:id="rId1296" display="DATA:Setembro/2010"/>
    <hyperlink ref="M722" r:id="rId1297" display="DATA:Setembro/2010"/>
    <hyperlink ref="M740" r:id="rId1298" display="DATA:Setembro/2010"/>
  </hyperlinks>
  <printOptions/>
  <pageMargins left="0.9448818897637796" right="0.1968503937007874" top="0.5511811023622047" bottom="0.3937007874015748" header="0.2755905511811024" footer="0.5118110236220472"/>
  <pageSetup horizontalDpi="600" verticalDpi="600" orientation="portrait" paperSize="9" scale="67" r:id="rId1300"/>
  <headerFooter alignWithMargins="0">
    <oddHeader>&amp;CPágina &amp;P de &amp;N</oddHeader>
  </headerFooter>
  <drawing r:id="rId1299"/>
</worksheet>
</file>

<file path=xl/worksheets/sheet3.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3" sqref="A3:C3"/>
    </sheetView>
  </sheetViews>
  <sheetFormatPr defaultColWidth="9.140625" defaultRowHeight="12.75"/>
  <cols>
    <col min="2" max="2" width="45.57421875" style="0" customWidth="1"/>
    <col min="3" max="4" width="17.8515625" style="0" customWidth="1"/>
    <col min="5" max="5" width="15.421875" style="0" customWidth="1"/>
    <col min="6" max="6" width="11.8515625" style="0" customWidth="1"/>
    <col min="8" max="8" width="13.00390625" style="0" customWidth="1"/>
  </cols>
  <sheetData>
    <row r="1" spans="1:6" ht="12.75">
      <c r="A1" s="161" t="s">
        <v>0</v>
      </c>
      <c r="B1" s="162"/>
      <c r="C1" s="163"/>
      <c r="D1" s="163"/>
      <c r="E1" s="163"/>
      <c r="F1" s="164"/>
    </row>
    <row r="2" spans="1:6" ht="12.75">
      <c r="A2" s="165" t="s">
        <v>53</v>
      </c>
      <c r="B2" s="2"/>
      <c r="C2" s="3"/>
      <c r="D2" s="3"/>
      <c r="E2" s="3"/>
      <c r="F2" s="166"/>
    </row>
    <row r="3" spans="1:6" ht="18" customHeight="1">
      <c r="A3" s="207" t="s">
        <v>125</v>
      </c>
      <c r="B3" s="208"/>
      <c r="C3" s="208"/>
      <c r="D3" s="94"/>
      <c r="E3" s="2"/>
      <c r="F3" s="166"/>
    </row>
    <row r="4" spans="1:6" ht="27" customHeight="1">
      <c r="A4" s="210" t="s">
        <v>124</v>
      </c>
      <c r="B4" s="211"/>
      <c r="C4" s="211"/>
      <c r="D4" s="2"/>
      <c r="E4" s="3"/>
      <c r="F4" s="167"/>
    </row>
    <row r="5" spans="1:6" ht="27.75" customHeight="1">
      <c r="A5" s="223"/>
      <c r="B5" s="211"/>
      <c r="C5" s="211"/>
      <c r="D5" s="209"/>
      <c r="E5" s="209"/>
      <c r="F5" s="166"/>
    </row>
    <row r="6" spans="1:6" ht="15.75">
      <c r="A6" s="216" t="s">
        <v>7</v>
      </c>
      <c r="B6" s="217"/>
      <c r="C6" s="217"/>
      <c r="D6" s="217"/>
      <c r="E6" s="217"/>
      <c r="F6" s="218"/>
    </row>
    <row r="7" spans="1:6" ht="12.75">
      <c r="A7" s="168"/>
      <c r="B7" s="1"/>
      <c r="C7" s="1"/>
      <c r="D7" s="1"/>
      <c r="E7" s="1"/>
      <c r="F7" s="169"/>
    </row>
    <row r="8" spans="1:6" ht="12.75">
      <c r="A8" s="219" t="s">
        <v>2</v>
      </c>
      <c r="B8" s="221" t="s">
        <v>5</v>
      </c>
      <c r="C8" s="66" t="s">
        <v>9</v>
      </c>
      <c r="D8" s="66"/>
      <c r="E8" s="221" t="s">
        <v>6</v>
      </c>
      <c r="F8" s="214"/>
    </row>
    <row r="9" spans="1:6" ht="12.75">
      <c r="A9" s="220"/>
      <c r="B9" s="222"/>
      <c r="C9" s="18">
        <v>30</v>
      </c>
      <c r="D9" s="18">
        <v>60</v>
      </c>
      <c r="E9" s="222"/>
      <c r="F9" s="215"/>
    </row>
    <row r="10" spans="1:8" ht="24.75" customHeight="1">
      <c r="A10" s="170" t="s">
        <v>8</v>
      </c>
      <c r="B10" s="95" t="str">
        <f>'Orç '!C8</f>
        <v>SERVIÇOS PRELIMINARES</v>
      </c>
      <c r="C10" s="19">
        <f>E10</f>
        <v>786.48</v>
      </c>
      <c r="D10" s="19"/>
      <c r="E10" s="123">
        <f>'Orç '!I8</f>
        <v>786.48</v>
      </c>
      <c r="F10" s="171">
        <f>E10/E16</f>
        <v>0.023893598023814</v>
      </c>
      <c r="H10" s="25">
        <f>SUM(C10:D10)</f>
        <v>786.48</v>
      </c>
    </row>
    <row r="11" spans="1:8" ht="26.25" customHeight="1">
      <c r="A11" s="172" t="s">
        <v>61</v>
      </c>
      <c r="B11" s="122" t="str">
        <f>'Orç '!C11</f>
        <v>SERVIÇOS INICIAIS</v>
      </c>
      <c r="C11" s="19">
        <f>E11</f>
        <v>495.96</v>
      </c>
      <c r="D11" s="20"/>
      <c r="E11" s="123">
        <f>'Orç '!I11</f>
        <v>495.96</v>
      </c>
      <c r="F11" s="173">
        <f>E11/E16</f>
        <v>0.015067476446814656</v>
      </c>
      <c r="H11" s="25">
        <f>SUM(C11:D11)</f>
        <v>495.96</v>
      </c>
    </row>
    <row r="12" spans="1:8" ht="27.75" customHeight="1">
      <c r="A12" s="172" t="s">
        <v>64</v>
      </c>
      <c r="B12" s="122" t="str">
        <f>'Orç '!C15</f>
        <v>REVESTIMENTO E ESQUADRIA</v>
      </c>
      <c r="C12" s="19">
        <f>0.6*E12</f>
        <v>10991.244</v>
      </c>
      <c r="D12" s="19">
        <f>0.4*E12</f>
        <v>7327.496000000001</v>
      </c>
      <c r="E12" s="123">
        <f>'Orç '!I15</f>
        <v>18318.74</v>
      </c>
      <c r="F12" s="171">
        <f>E12/E16</f>
        <v>0.5565311385702911</v>
      </c>
      <c r="H12" s="25">
        <f>SUM(C12:D12)</f>
        <v>18318.74</v>
      </c>
    </row>
    <row r="13" spans="1:8" ht="25.5" customHeight="1">
      <c r="A13" s="172" t="s">
        <v>74</v>
      </c>
      <c r="B13" s="138" t="str">
        <f>'Orç '!C26</f>
        <v>PINTURA</v>
      </c>
      <c r="C13" s="19">
        <f>0.4*E13</f>
        <v>580.824</v>
      </c>
      <c r="D13" s="19">
        <f>0.6*E13</f>
        <v>871.236</v>
      </c>
      <c r="E13" s="139">
        <f>'Orç '!I26</f>
        <v>1452.06</v>
      </c>
      <c r="F13" s="171">
        <f>E13/E16</f>
        <v>0.044114202454556196</v>
      </c>
      <c r="H13" s="25">
        <f>SUM(C13:D13)</f>
        <v>1452.06</v>
      </c>
    </row>
    <row r="14" spans="1:8" ht="25.5" customHeight="1">
      <c r="A14" s="172" t="s">
        <v>91</v>
      </c>
      <c r="B14" s="138" t="str">
        <f>'Orç '!C29</f>
        <v>ELÉTRICA</v>
      </c>
      <c r="C14" s="19">
        <f>E14*0.6</f>
        <v>7117.6140000000005</v>
      </c>
      <c r="D14" s="19">
        <f>E14*0.4</f>
        <v>4745.076</v>
      </c>
      <c r="E14" s="139">
        <f>'Orç '!I29</f>
        <v>11862.69</v>
      </c>
      <c r="F14" s="171">
        <f>E14/E16</f>
        <v>0.36039358450452413</v>
      </c>
      <c r="H14" s="25">
        <f>SUM(C14:D14)</f>
        <v>11862.69</v>
      </c>
    </row>
    <row r="15" spans="1:8" ht="12.75">
      <c r="A15" s="174"/>
      <c r="B15" s="17"/>
      <c r="C15" s="124"/>
      <c r="D15" s="20"/>
      <c r="E15" s="20"/>
      <c r="F15" s="175"/>
      <c r="H15" s="25"/>
    </row>
    <row r="16" spans="1:8" ht="12.75">
      <c r="A16" s="174"/>
      <c r="B16" s="16" t="s">
        <v>6</v>
      </c>
      <c r="C16" s="24">
        <f>ROUND(SUM(C10+C11++C12+C13+C14),2)</f>
        <v>19972.12</v>
      </c>
      <c r="D16" s="24">
        <f>ROUND(SUM(D10+D11++D12+D13+D14),2)</f>
        <v>12943.81</v>
      </c>
      <c r="E16" s="22">
        <f>ROUND(SUM(E10:E14),2)</f>
        <v>32915.93</v>
      </c>
      <c r="F16" s="171">
        <f>ROUND(SUM(F10:F14),2)</f>
        <v>1</v>
      </c>
      <c r="H16" s="25">
        <f>SUM(C16:D16)</f>
        <v>32915.93</v>
      </c>
    </row>
    <row r="17" spans="1:6" ht="12.75">
      <c r="A17" s="174"/>
      <c r="B17" s="16" t="s">
        <v>10</v>
      </c>
      <c r="C17" s="23">
        <f>C16/E16</f>
        <v>0.6067615285364867</v>
      </c>
      <c r="D17" s="23">
        <f>D16/E16</f>
        <v>0.39323847146351326</v>
      </c>
      <c r="E17" s="20"/>
      <c r="F17" s="171"/>
    </row>
    <row r="18" spans="1:6" ht="12.75">
      <c r="A18" s="174"/>
      <c r="B18" s="16" t="s">
        <v>11</v>
      </c>
      <c r="C18" s="24">
        <f>C16</f>
        <v>19972.12</v>
      </c>
      <c r="D18" s="24">
        <f>C18+D16</f>
        <v>32915.93</v>
      </c>
      <c r="E18" s="17"/>
      <c r="F18" s="175"/>
    </row>
    <row r="19" spans="1:6" ht="13.5" thickBot="1">
      <c r="A19" s="176"/>
      <c r="B19" s="177" t="s">
        <v>12</v>
      </c>
      <c r="C19" s="178">
        <f>C17</f>
        <v>0.6067615285364867</v>
      </c>
      <c r="D19" s="178">
        <f>C19+D17</f>
        <v>1</v>
      </c>
      <c r="E19" s="179"/>
      <c r="F19" s="180"/>
    </row>
    <row r="22" spans="3:5" ht="12.75">
      <c r="C22" s="25"/>
      <c r="D22" s="25"/>
      <c r="E22" s="25"/>
    </row>
  </sheetData>
  <sheetProtection/>
  <mergeCells count="9">
    <mergeCell ref="A3:C3"/>
    <mergeCell ref="A4:C4"/>
    <mergeCell ref="F8:F9"/>
    <mergeCell ref="A6:F6"/>
    <mergeCell ref="A8:A9"/>
    <mergeCell ref="B8:B9"/>
    <mergeCell ref="E8:E9"/>
    <mergeCell ref="A5:C5"/>
    <mergeCell ref="D5:E5"/>
  </mergeCells>
  <printOptions/>
  <pageMargins left="1.5748031496062993" right="0.7874015748031497" top="1.5748031496062993" bottom="0.984251968503937" header="0.5118110236220472" footer="0.5118110236220472"/>
  <pageSetup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dimension ref="A1:T50"/>
  <sheetViews>
    <sheetView view="pageBreakPreview" zoomScaleSheetLayoutView="100" zoomScalePageLayoutView="0" workbookViewId="0" topLeftCell="A1">
      <selection activeCell="G26" sqref="G26"/>
    </sheetView>
  </sheetViews>
  <sheetFormatPr defaultColWidth="9.140625" defaultRowHeight="12.75"/>
  <sheetData>
    <row r="1" spans="1:20" ht="15.75">
      <c r="A1" s="243" t="s">
        <v>29</v>
      </c>
      <c r="B1" s="244"/>
      <c r="C1" s="244"/>
      <c r="D1" s="244"/>
      <c r="E1" s="244"/>
      <c r="F1" s="244"/>
      <c r="G1" s="244"/>
      <c r="H1" s="244"/>
      <c r="I1" s="244"/>
      <c r="J1" s="245"/>
      <c r="K1" s="91"/>
      <c r="L1" s="61"/>
      <c r="M1" s="61"/>
      <c r="N1" s="61"/>
      <c r="O1" s="61"/>
      <c r="P1" s="61"/>
      <c r="Q1" s="61"/>
      <c r="R1" s="61"/>
      <c r="S1" s="61"/>
      <c r="T1" s="62"/>
    </row>
    <row r="2" spans="1:20" ht="12.75">
      <c r="A2" s="82"/>
      <c r="B2" s="83"/>
      <c r="C2" s="83"/>
      <c r="D2" s="83"/>
      <c r="E2" s="83"/>
      <c r="F2" s="83"/>
      <c r="G2" s="83"/>
      <c r="H2" s="83"/>
      <c r="I2" s="83"/>
      <c r="J2" s="84"/>
      <c r="K2" s="4"/>
      <c r="L2" s="1"/>
      <c r="M2" s="1"/>
      <c r="N2" s="1"/>
      <c r="O2" s="1"/>
      <c r="P2" s="1"/>
      <c r="Q2" s="1"/>
      <c r="R2" s="1"/>
      <c r="S2" s="1"/>
      <c r="T2" s="5"/>
    </row>
    <row r="3" spans="1:20" ht="12.75">
      <c r="A3" s="246" t="s">
        <v>30</v>
      </c>
      <c r="B3" s="247"/>
      <c r="C3" s="247"/>
      <c r="D3" s="247"/>
      <c r="E3" s="247"/>
      <c r="F3" s="247"/>
      <c r="G3" s="247"/>
      <c r="H3" s="247"/>
      <c r="I3" s="247"/>
      <c r="J3" s="248"/>
      <c r="K3" s="4"/>
      <c r="L3" s="1"/>
      <c r="M3" s="1"/>
      <c r="N3" s="1"/>
      <c r="O3" s="1"/>
      <c r="P3" s="1"/>
      <c r="Q3" s="1"/>
      <c r="R3" s="1"/>
      <c r="S3" s="1"/>
      <c r="T3" s="5"/>
    </row>
    <row r="4" spans="1:20" ht="12.75">
      <c r="A4" s="249" t="s">
        <v>90</v>
      </c>
      <c r="B4" s="250"/>
      <c r="C4" s="250"/>
      <c r="D4" s="250"/>
      <c r="E4" s="250"/>
      <c r="F4" s="250"/>
      <c r="G4" s="250"/>
      <c r="H4" s="250"/>
      <c r="I4" s="250"/>
      <c r="J4" s="251"/>
      <c r="K4" s="4"/>
      <c r="L4" s="1"/>
      <c r="M4" s="1"/>
      <c r="N4" s="1"/>
      <c r="O4" s="1"/>
      <c r="P4" s="1"/>
      <c r="Q4" s="1"/>
      <c r="R4" s="1"/>
      <c r="S4" s="1"/>
      <c r="T4" s="5"/>
    </row>
    <row r="5" spans="1:20" ht="12.75">
      <c r="A5" s="82"/>
      <c r="B5" s="83"/>
      <c r="C5" s="83"/>
      <c r="D5" s="83"/>
      <c r="E5" s="83"/>
      <c r="F5" s="83"/>
      <c r="G5" s="83"/>
      <c r="H5" s="83"/>
      <c r="I5" s="83"/>
      <c r="J5" s="84"/>
      <c r="K5" s="4"/>
      <c r="L5" s="1"/>
      <c r="M5" s="1"/>
      <c r="N5" s="1"/>
      <c r="O5" s="1"/>
      <c r="P5" s="1"/>
      <c r="Q5" s="1"/>
      <c r="R5" s="1"/>
      <c r="S5" s="1"/>
      <c r="T5" s="5"/>
    </row>
    <row r="6" spans="1:20" ht="12.75">
      <c r="A6" s="252" t="s">
        <v>31</v>
      </c>
      <c r="B6" s="253"/>
      <c r="C6" s="253"/>
      <c r="D6" s="253"/>
      <c r="E6" s="253"/>
      <c r="F6" s="253"/>
      <c r="G6" s="253"/>
      <c r="H6" s="253"/>
      <c r="I6" s="253" t="s">
        <v>32</v>
      </c>
      <c r="J6" s="254" t="s">
        <v>33</v>
      </c>
      <c r="K6" s="4"/>
      <c r="L6" s="237" t="s">
        <v>34</v>
      </c>
      <c r="M6" s="237"/>
      <c r="N6" s="237"/>
      <c r="O6" s="242" t="s">
        <v>35</v>
      </c>
      <c r="P6" s="242" t="s">
        <v>36</v>
      </c>
      <c r="Q6" s="242" t="s">
        <v>37</v>
      </c>
      <c r="R6" s="1"/>
      <c r="S6" s="1"/>
      <c r="T6" s="5"/>
    </row>
    <row r="7" spans="1:20" ht="12.75">
      <c r="A7" s="252"/>
      <c r="B7" s="253"/>
      <c r="C7" s="253"/>
      <c r="D7" s="253"/>
      <c r="E7" s="253"/>
      <c r="F7" s="253"/>
      <c r="G7" s="253"/>
      <c r="H7" s="253"/>
      <c r="I7" s="253"/>
      <c r="J7" s="254"/>
      <c r="K7" s="4"/>
      <c r="L7" s="237"/>
      <c r="M7" s="237"/>
      <c r="N7" s="237"/>
      <c r="O7" s="242"/>
      <c r="P7" s="242"/>
      <c r="Q7" s="242"/>
      <c r="R7" s="1"/>
      <c r="S7" s="1"/>
      <c r="T7" s="5"/>
    </row>
    <row r="8" spans="1:20" ht="15">
      <c r="A8" s="234" t="str">
        <f>IF($J$17=$A$146,"Encargos Sociais incidentes sobre a mão de obra","Administração Central")</f>
        <v>Administração Central</v>
      </c>
      <c r="B8" s="235"/>
      <c r="C8" s="235"/>
      <c r="D8" s="235"/>
      <c r="E8" s="235"/>
      <c r="F8" s="235"/>
      <c r="G8" s="235"/>
      <c r="H8" s="235"/>
      <c r="I8" s="67" t="str">
        <f>IF($J4=$A$146,"K1","AC")</f>
        <v>K1</v>
      </c>
      <c r="J8" s="85">
        <v>0.03</v>
      </c>
      <c r="K8" s="4"/>
      <c r="L8" s="236" t="s">
        <v>38</v>
      </c>
      <c r="M8" s="236"/>
      <c r="N8" s="236"/>
      <c r="O8" s="68">
        <v>0.03</v>
      </c>
      <c r="P8" s="68">
        <v>0.0493</v>
      </c>
      <c r="Q8" s="68">
        <v>0.0671</v>
      </c>
      <c r="R8" s="1"/>
      <c r="S8" s="1"/>
      <c r="T8" s="5"/>
    </row>
    <row r="9" spans="1:20" ht="15">
      <c r="A9" s="234" t="str">
        <f>IF($J$17=$A$146,"Administração Central da empresa ou consultoria - overhead","Seguro e Garantia")</f>
        <v>Seguro e Garantia</v>
      </c>
      <c r="B9" s="235"/>
      <c r="C9" s="235"/>
      <c r="D9" s="235"/>
      <c r="E9" s="235"/>
      <c r="F9" s="235"/>
      <c r="G9" s="235"/>
      <c r="H9" s="235"/>
      <c r="I9" s="67" t="str">
        <f>IF($J4=$A$146,"K2","SG")</f>
        <v>K2</v>
      </c>
      <c r="J9" s="85">
        <v>0.008</v>
      </c>
      <c r="K9" s="4"/>
      <c r="L9" s="236" t="s">
        <v>38</v>
      </c>
      <c r="M9" s="236"/>
      <c r="N9" s="236"/>
      <c r="O9" s="68">
        <v>0.008</v>
      </c>
      <c r="P9" s="68">
        <v>0.0049</v>
      </c>
      <c r="Q9" s="68">
        <v>0.0075</v>
      </c>
      <c r="R9" s="1"/>
      <c r="S9" s="1"/>
      <c r="T9" s="5"/>
    </row>
    <row r="10" spans="1:20" ht="15">
      <c r="A10" s="234" t="str">
        <f>IF($J$17=$A$146,"","Risco")</f>
        <v>Risco</v>
      </c>
      <c r="B10" s="235"/>
      <c r="C10" s="235"/>
      <c r="D10" s="235"/>
      <c r="E10" s="235"/>
      <c r="F10" s="235"/>
      <c r="G10" s="235"/>
      <c r="H10" s="235"/>
      <c r="I10" s="67">
        <f>IF($J4=$A$146,"","R")</f>
      </c>
      <c r="J10" s="85">
        <v>0.0097</v>
      </c>
      <c r="K10" s="4"/>
      <c r="L10" s="236" t="s">
        <v>38</v>
      </c>
      <c r="M10" s="236"/>
      <c r="N10" s="236"/>
      <c r="O10" s="68">
        <v>0.0097</v>
      </c>
      <c r="P10" s="68">
        <v>0.0139</v>
      </c>
      <c r="Q10" s="68">
        <v>0.0174</v>
      </c>
      <c r="R10" s="1"/>
      <c r="S10" s="1"/>
      <c r="T10" s="5"/>
    </row>
    <row r="11" spans="1:20" ht="15">
      <c r="A11" s="234" t="str">
        <f>IF($J$17=$A$146,"","Despesas Financeiras")</f>
        <v>Despesas Financeiras</v>
      </c>
      <c r="B11" s="235"/>
      <c r="C11" s="235"/>
      <c r="D11" s="235"/>
      <c r="E11" s="235"/>
      <c r="F11" s="235"/>
      <c r="G11" s="235"/>
      <c r="H11" s="235"/>
      <c r="I11" s="67">
        <f>IF($J4=$A$146,"","DF")</f>
      </c>
      <c r="J11" s="85">
        <v>0.0059</v>
      </c>
      <c r="K11" s="4"/>
      <c r="L11" s="236" t="s">
        <v>38</v>
      </c>
      <c r="M11" s="236"/>
      <c r="N11" s="236"/>
      <c r="O11" s="68">
        <v>0.0059</v>
      </c>
      <c r="P11" s="68">
        <v>0.0099</v>
      </c>
      <c r="Q11" s="68">
        <v>0.0117</v>
      </c>
      <c r="R11" s="1"/>
      <c r="S11" s="1"/>
      <c r="T11" s="5"/>
    </row>
    <row r="12" spans="1:20" ht="15">
      <c r="A12" s="234" t="str">
        <f>IF($J$17=$A$146,"Margem bruta da empresa de consultoria","Lucro")</f>
        <v>Lucro</v>
      </c>
      <c r="B12" s="235"/>
      <c r="C12" s="235"/>
      <c r="D12" s="235"/>
      <c r="E12" s="235"/>
      <c r="F12" s="235"/>
      <c r="G12" s="235"/>
      <c r="H12" s="235"/>
      <c r="I12" s="67" t="str">
        <f>IF($J4=$A$146,"K3","L")</f>
        <v>K3</v>
      </c>
      <c r="J12" s="85">
        <v>0.0616</v>
      </c>
      <c r="K12" s="4"/>
      <c r="L12" s="236" t="s">
        <v>38</v>
      </c>
      <c r="M12" s="236"/>
      <c r="N12" s="236"/>
      <c r="O12" s="68">
        <v>0.0616</v>
      </c>
      <c r="P12" s="68">
        <v>0.0804</v>
      </c>
      <c r="Q12" s="68">
        <v>0.094</v>
      </c>
      <c r="R12" s="1"/>
      <c r="S12" s="1"/>
      <c r="T12" s="5"/>
    </row>
    <row r="13" spans="1:20" ht="15">
      <c r="A13" s="234" t="s">
        <v>39</v>
      </c>
      <c r="B13" s="235"/>
      <c r="C13" s="235"/>
      <c r="D13" s="235"/>
      <c r="E13" s="235"/>
      <c r="F13" s="235"/>
      <c r="G13" s="235"/>
      <c r="H13" s="235"/>
      <c r="I13" s="67" t="s">
        <v>40</v>
      </c>
      <c r="J13" s="85">
        <v>0.0365</v>
      </c>
      <c r="K13" s="4"/>
      <c r="L13" s="236" t="s">
        <v>38</v>
      </c>
      <c r="M13" s="236"/>
      <c r="N13" s="236"/>
      <c r="O13" s="68">
        <v>0.0365</v>
      </c>
      <c r="P13" s="68">
        <v>0.0365</v>
      </c>
      <c r="Q13" s="68">
        <v>0.0365</v>
      </c>
      <c r="R13" s="1"/>
      <c r="S13" s="1"/>
      <c r="T13" s="5"/>
    </row>
    <row r="14" spans="1:20" ht="24.75" customHeight="1">
      <c r="A14" s="234" t="s">
        <v>41</v>
      </c>
      <c r="B14" s="235"/>
      <c r="C14" s="235"/>
      <c r="D14" s="235"/>
      <c r="E14" s="235"/>
      <c r="F14" s="235"/>
      <c r="G14" s="235"/>
      <c r="H14" s="235"/>
      <c r="I14" s="67" t="s">
        <v>42</v>
      </c>
      <c r="J14" s="86">
        <v>0.05</v>
      </c>
      <c r="K14" s="4"/>
      <c r="L14" s="236" t="s">
        <v>38</v>
      </c>
      <c r="M14" s="236"/>
      <c r="N14" s="236"/>
      <c r="O14" s="68">
        <v>0</v>
      </c>
      <c r="P14" s="68">
        <v>0.025</v>
      </c>
      <c r="Q14" s="68">
        <v>0.05</v>
      </c>
      <c r="R14" s="1"/>
      <c r="S14" s="1"/>
      <c r="T14" s="5"/>
    </row>
    <row r="15" spans="1:20" ht="26.25" customHeight="1">
      <c r="A15" s="234" t="s">
        <v>43</v>
      </c>
      <c r="B15" s="235"/>
      <c r="C15" s="235"/>
      <c r="D15" s="235"/>
      <c r="E15" s="235"/>
      <c r="F15" s="235"/>
      <c r="G15" s="235"/>
      <c r="H15" s="235"/>
      <c r="I15" s="67" t="s">
        <v>44</v>
      </c>
      <c r="J15" s="86">
        <v>0.045</v>
      </c>
      <c r="K15" s="4"/>
      <c r="L15" s="236" t="s">
        <v>38</v>
      </c>
      <c r="M15" s="236"/>
      <c r="N15" s="236"/>
      <c r="O15" s="69">
        <v>0</v>
      </c>
      <c r="P15" s="69">
        <v>0.045</v>
      </c>
      <c r="Q15" s="69">
        <v>0.045</v>
      </c>
      <c r="R15" s="1"/>
      <c r="S15" s="1"/>
      <c r="T15" s="5"/>
    </row>
    <row r="16" spans="1:20" ht="28.5">
      <c r="A16" s="234" t="s">
        <v>45</v>
      </c>
      <c r="B16" s="235"/>
      <c r="C16" s="235"/>
      <c r="D16" s="235"/>
      <c r="E16" s="235"/>
      <c r="F16" s="235"/>
      <c r="G16" s="235"/>
      <c r="H16" s="235"/>
      <c r="I16" s="70" t="s">
        <v>46</v>
      </c>
      <c r="J16" s="86">
        <v>0.2247</v>
      </c>
      <c r="K16" s="4"/>
      <c r="L16" s="237" t="str">
        <f>IF(OR($J$17=$A$146,$J$17=$A$145,AND(J16&gt;=O16,J16&lt;=Q16)),"OK","FORA DO INTERVALO")</f>
        <v>OK</v>
      </c>
      <c r="M16" s="237"/>
      <c r="N16" s="237"/>
      <c r="O16" s="68">
        <v>0.2034</v>
      </c>
      <c r="P16" s="68">
        <v>0.2478</v>
      </c>
      <c r="Q16" s="68">
        <v>0.2644</v>
      </c>
      <c r="R16" s="1"/>
      <c r="S16" s="1"/>
      <c r="T16" s="5"/>
    </row>
    <row r="17" spans="1:20" ht="28.5">
      <c r="A17" s="238" t="s">
        <v>47</v>
      </c>
      <c r="B17" s="239"/>
      <c r="C17" s="239"/>
      <c r="D17" s="239"/>
      <c r="E17" s="239"/>
      <c r="F17" s="239"/>
      <c r="G17" s="239"/>
      <c r="H17" s="239"/>
      <c r="I17" s="71" t="s">
        <v>48</v>
      </c>
      <c r="J17" s="87">
        <v>0.2882</v>
      </c>
      <c r="K17" s="4"/>
      <c r="L17" s="1"/>
      <c r="M17" s="1"/>
      <c r="N17" s="1"/>
      <c r="O17" s="1"/>
      <c r="P17" s="1"/>
      <c r="Q17" s="1"/>
      <c r="R17" s="1"/>
      <c r="S17" s="1"/>
      <c r="T17" s="5"/>
    </row>
    <row r="18" spans="1:20" ht="12.75">
      <c r="A18" s="82"/>
      <c r="B18" s="83"/>
      <c r="C18" s="83"/>
      <c r="D18" s="83"/>
      <c r="E18" s="83"/>
      <c r="F18" s="83"/>
      <c r="G18" s="83"/>
      <c r="H18" s="83"/>
      <c r="I18" s="83"/>
      <c r="J18" s="84"/>
      <c r="K18" s="4"/>
      <c r="L18" s="1"/>
      <c r="M18" s="1"/>
      <c r="N18" s="1"/>
      <c r="O18" s="1"/>
      <c r="P18" s="1"/>
      <c r="Q18" s="1"/>
      <c r="R18" s="1"/>
      <c r="S18" s="1"/>
      <c r="T18" s="5"/>
    </row>
    <row r="19" spans="1:20" ht="15.75">
      <c r="A19" s="88">
        <f>IF(L16&lt;&gt;"ok","X","")</f>
      </c>
      <c r="B19" s="240">
        <f>IF(L16&lt;&gt;"ok","Anexo: Relatório Técnico Circunstanciado justificando a adoção do percentual de cada parcela do BDI.","")</f>
      </c>
      <c r="C19" s="240"/>
      <c r="D19" s="240"/>
      <c r="E19" s="240"/>
      <c r="F19" s="240"/>
      <c r="G19" s="240"/>
      <c r="H19" s="240"/>
      <c r="I19" s="240"/>
      <c r="J19" s="241"/>
      <c r="K19" s="4"/>
      <c r="L19" s="1"/>
      <c r="M19" s="1"/>
      <c r="N19" s="1"/>
      <c r="O19" s="1"/>
      <c r="P19" s="1"/>
      <c r="Q19" s="1"/>
      <c r="R19" s="1"/>
      <c r="S19" s="1"/>
      <c r="T19" s="5"/>
    </row>
    <row r="20" spans="1:20" ht="12.75">
      <c r="A20" s="82"/>
      <c r="B20" s="83"/>
      <c r="C20" s="83"/>
      <c r="D20" s="83"/>
      <c r="E20" s="83"/>
      <c r="F20" s="83"/>
      <c r="G20" s="83"/>
      <c r="H20" s="83"/>
      <c r="I20" s="83"/>
      <c r="J20" s="84"/>
      <c r="K20" s="4"/>
      <c r="L20" s="1"/>
      <c r="M20" s="1"/>
      <c r="N20" s="1"/>
      <c r="O20" s="1"/>
      <c r="P20" s="1"/>
      <c r="Q20" s="1"/>
      <c r="R20" s="1"/>
      <c r="S20" s="1"/>
      <c r="T20" s="5"/>
    </row>
    <row r="21" spans="1:20" ht="12.75">
      <c r="A21" s="226" t="s">
        <v>49</v>
      </c>
      <c r="B21" s="227"/>
      <c r="C21" s="227"/>
      <c r="D21" s="227"/>
      <c r="E21" s="227"/>
      <c r="F21" s="227"/>
      <c r="G21" s="227"/>
      <c r="H21" s="227"/>
      <c r="I21" s="227"/>
      <c r="J21" s="228"/>
      <c r="K21" s="4"/>
      <c r="L21" s="1"/>
      <c r="M21" s="1"/>
      <c r="N21" s="1"/>
      <c r="O21" s="1"/>
      <c r="P21" s="1"/>
      <c r="Q21" s="1"/>
      <c r="R21" s="1"/>
      <c r="S21" s="1"/>
      <c r="T21" s="5"/>
    </row>
    <row r="22" spans="1:20" ht="15.75">
      <c r="A22" s="89"/>
      <c r="B22" s="72"/>
      <c r="C22" s="72"/>
      <c r="D22" s="229" t="s">
        <v>50</v>
      </c>
      <c r="E22" s="230" t="str">
        <f>IF($J4=$A$146,"(1+K1+K2)*(1+K3)","(1+AC + S + R + G)*(1 + DF)*(1+L)")</f>
        <v>(1+K1+K2)*(1+K3)</v>
      </c>
      <c r="F22" s="230"/>
      <c r="G22" s="230"/>
      <c r="H22" s="231" t="s">
        <v>51</v>
      </c>
      <c r="I22" s="72"/>
      <c r="J22" s="90"/>
      <c r="K22" s="4"/>
      <c r="L22" s="1"/>
      <c r="M22" s="1"/>
      <c r="N22" s="1"/>
      <c r="O22" s="1"/>
      <c r="P22" s="1"/>
      <c r="Q22" s="1"/>
      <c r="R22" s="1"/>
      <c r="S22" s="1"/>
      <c r="T22" s="5"/>
    </row>
    <row r="23" spans="1:20" ht="15.75">
      <c r="A23" s="89"/>
      <c r="B23" s="72"/>
      <c r="C23" s="72"/>
      <c r="D23" s="229"/>
      <c r="E23" s="232" t="s">
        <v>52</v>
      </c>
      <c r="F23" s="232"/>
      <c r="G23" s="232"/>
      <c r="H23" s="231"/>
      <c r="I23" s="72"/>
      <c r="J23" s="90"/>
      <c r="K23" s="4"/>
      <c r="L23" s="1"/>
      <c r="M23" s="1"/>
      <c r="N23" s="1"/>
      <c r="O23" s="1"/>
      <c r="P23" s="1"/>
      <c r="Q23" s="1"/>
      <c r="R23" s="1"/>
      <c r="S23" s="1"/>
      <c r="T23" s="5"/>
    </row>
    <row r="24" spans="1:20" ht="12.75">
      <c r="A24" s="4"/>
      <c r="B24" s="1"/>
      <c r="C24" s="1"/>
      <c r="D24" s="1"/>
      <c r="E24" s="1"/>
      <c r="F24" s="1"/>
      <c r="G24" s="1"/>
      <c r="H24" s="1"/>
      <c r="I24" s="1"/>
      <c r="J24" s="5"/>
      <c r="K24" s="4"/>
      <c r="L24" s="1"/>
      <c r="M24" s="1"/>
      <c r="N24" s="1"/>
      <c r="O24" s="1"/>
      <c r="P24" s="1"/>
      <c r="Q24" s="1"/>
      <c r="R24" s="1"/>
      <c r="S24" s="1"/>
      <c r="T24" s="5"/>
    </row>
    <row r="25" spans="1:20" ht="12.75">
      <c r="A25" s="4"/>
      <c r="B25" s="1"/>
      <c r="C25" s="1"/>
      <c r="D25" s="1"/>
      <c r="E25" s="1"/>
      <c r="F25" s="1"/>
      <c r="G25" s="1"/>
      <c r="H25" s="1"/>
      <c r="I25" s="1"/>
      <c r="J25" s="5"/>
      <c r="K25" s="4"/>
      <c r="L25" s="1"/>
      <c r="M25" s="1"/>
      <c r="N25" s="1"/>
      <c r="O25" s="1"/>
      <c r="P25" s="1"/>
      <c r="Q25" s="1"/>
      <c r="R25" s="1"/>
      <c r="S25" s="1"/>
      <c r="T25" s="5"/>
    </row>
    <row r="26" spans="1:20" ht="12.75">
      <c r="A26" s="4"/>
      <c r="B26" s="1"/>
      <c r="C26" s="1"/>
      <c r="D26" s="1"/>
      <c r="E26" s="1"/>
      <c r="F26" s="1"/>
      <c r="G26" s="1"/>
      <c r="H26" s="1"/>
      <c r="I26" s="1"/>
      <c r="J26" s="5"/>
      <c r="K26" s="4"/>
      <c r="L26" s="1"/>
      <c r="M26" s="1"/>
      <c r="N26" s="1"/>
      <c r="O26" s="1"/>
      <c r="P26" s="1"/>
      <c r="Q26" s="1"/>
      <c r="R26" s="1"/>
      <c r="S26" s="1"/>
      <c r="T26" s="5"/>
    </row>
    <row r="27" spans="1:20" ht="12.75">
      <c r="A27" s="4"/>
      <c r="B27" s="1"/>
      <c r="C27" s="1"/>
      <c r="D27" s="1"/>
      <c r="E27" s="1"/>
      <c r="F27" s="1"/>
      <c r="G27" s="1"/>
      <c r="H27" s="1"/>
      <c r="I27" s="1"/>
      <c r="J27" s="5"/>
      <c r="K27" s="4"/>
      <c r="L27" s="1"/>
      <c r="M27" s="1"/>
      <c r="N27" s="1"/>
      <c r="O27" s="1"/>
      <c r="P27" s="1"/>
      <c r="Q27" s="1"/>
      <c r="R27" s="1"/>
      <c r="S27" s="1"/>
      <c r="T27" s="5"/>
    </row>
    <row r="28" spans="1:20" ht="12.75">
      <c r="A28" s="4"/>
      <c r="B28" s="225"/>
      <c r="C28" s="225"/>
      <c r="D28" s="225"/>
      <c r="E28" s="233"/>
      <c r="F28" s="233"/>
      <c r="G28" s="233"/>
      <c r="H28" s="1"/>
      <c r="I28" s="1"/>
      <c r="J28" s="5"/>
      <c r="K28" s="4"/>
      <c r="L28" s="1"/>
      <c r="M28" s="1"/>
      <c r="N28" s="1"/>
      <c r="O28" s="1"/>
      <c r="P28" s="1"/>
      <c r="Q28" s="1"/>
      <c r="R28" s="1"/>
      <c r="S28" s="1"/>
      <c r="T28" s="5"/>
    </row>
    <row r="29" spans="1:20" ht="12.75">
      <c r="A29" s="4"/>
      <c r="B29" s="225"/>
      <c r="C29" s="225"/>
      <c r="D29" s="225"/>
      <c r="E29" s="233"/>
      <c r="F29" s="233"/>
      <c r="G29" s="233"/>
      <c r="H29" s="1"/>
      <c r="I29" s="1"/>
      <c r="J29" s="5"/>
      <c r="K29" s="4"/>
      <c r="L29" s="1"/>
      <c r="M29" s="1"/>
      <c r="N29" s="1"/>
      <c r="O29" s="1"/>
      <c r="P29" s="1"/>
      <c r="Q29" s="1"/>
      <c r="R29" s="1"/>
      <c r="S29" s="1"/>
      <c r="T29" s="5"/>
    </row>
    <row r="30" spans="1:20" ht="15">
      <c r="A30" s="4"/>
      <c r="B30" s="224"/>
      <c r="C30" s="224"/>
      <c r="D30" s="224"/>
      <c r="E30" s="73"/>
      <c r="F30" s="73"/>
      <c r="G30" s="73"/>
      <c r="H30" s="1"/>
      <c r="I30" s="1"/>
      <c r="J30" s="5"/>
      <c r="K30" s="4"/>
      <c r="L30" s="1"/>
      <c r="M30" s="1"/>
      <c r="N30" s="1"/>
      <c r="O30" s="1"/>
      <c r="P30" s="1"/>
      <c r="Q30" s="1"/>
      <c r="R30" s="1"/>
      <c r="S30" s="1"/>
      <c r="T30" s="5"/>
    </row>
    <row r="31" spans="1:20" ht="15">
      <c r="A31" s="4"/>
      <c r="B31" s="224"/>
      <c r="C31" s="224"/>
      <c r="D31" s="224"/>
      <c r="E31" s="73"/>
      <c r="F31" s="73"/>
      <c r="G31" s="73"/>
      <c r="H31" s="1"/>
      <c r="I31" s="1"/>
      <c r="J31" s="5"/>
      <c r="K31" s="4"/>
      <c r="L31" s="1"/>
      <c r="M31" s="1"/>
      <c r="N31" s="1"/>
      <c r="O31" s="1"/>
      <c r="P31" s="1"/>
      <c r="Q31" s="1"/>
      <c r="R31" s="1"/>
      <c r="S31" s="1"/>
      <c r="T31" s="5"/>
    </row>
    <row r="32" spans="1:20" ht="15">
      <c r="A32" s="4"/>
      <c r="B32" s="224"/>
      <c r="C32" s="224"/>
      <c r="D32" s="224"/>
      <c r="E32" s="73"/>
      <c r="F32" s="73"/>
      <c r="G32" s="73"/>
      <c r="H32" s="1"/>
      <c r="I32" s="1"/>
      <c r="J32" s="5"/>
      <c r="K32" s="4"/>
      <c r="L32" s="1"/>
      <c r="M32" s="1"/>
      <c r="N32" s="1"/>
      <c r="O32" s="1"/>
      <c r="P32" s="1"/>
      <c r="Q32" s="1"/>
      <c r="R32" s="1"/>
      <c r="S32" s="1"/>
      <c r="T32" s="5"/>
    </row>
    <row r="33" spans="1:20" ht="15">
      <c r="A33" s="4"/>
      <c r="B33" s="224"/>
      <c r="C33" s="224"/>
      <c r="D33" s="224"/>
      <c r="E33" s="73"/>
      <c r="F33" s="73"/>
      <c r="G33" s="73"/>
      <c r="H33" s="1"/>
      <c r="I33" s="1"/>
      <c r="J33" s="5"/>
      <c r="K33" s="4"/>
      <c r="L33" s="1"/>
      <c r="M33" s="1"/>
      <c r="N33" s="1"/>
      <c r="O33" s="1"/>
      <c r="P33" s="1"/>
      <c r="Q33" s="1"/>
      <c r="R33" s="1"/>
      <c r="S33" s="1"/>
      <c r="T33" s="5"/>
    </row>
    <row r="34" spans="1:20" ht="15">
      <c r="A34" s="4"/>
      <c r="B34" s="224"/>
      <c r="C34" s="224"/>
      <c r="D34" s="224"/>
      <c r="E34" s="73"/>
      <c r="F34" s="73"/>
      <c r="G34" s="73"/>
      <c r="H34" s="1"/>
      <c r="I34" s="1"/>
      <c r="J34" s="5"/>
      <c r="K34" s="4"/>
      <c r="L34" s="1"/>
      <c r="M34" s="1"/>
      <c r="N34" s="1"/>
      <c r="O34" s="1"/>
      <c r="P34" s="1"/>
      <c r="Q34" s="1"/>
      <c r="R34" s="1"/>
      <c r="S34" s="1"/>
      <c r="T34" s="5"/>
    </row>
    <row r="35" spans="1:20" ht="15">
      <c r="A35" s="4"/>
      <c r="B35" s="224"/>
      <c r="C35" s="224"/>
      <c r="D35" s="224"/>
      <c r="E35" s="73"/>
      <c r="F35" s="73"/>
      <c r="G35" s="73"/>
      <c r="H35" s="1"/>
      <c r="I35" s="1"/>
      <c r="J35" s="5"/>
      <c r="K35" s="4"/>
      <c r="L35" s="1"/>
      <c r="M35" s="1"/>
      <c r="N35" s="1"/>
      <c r="O35" s="1"/>
      <c r="P35" s="1"/>
      <c r="Q35" s="1"/>
      <c r="R35" s="1"/>
      <c r="S35" s="1"/>
      <c r="T35" s="5"/>
    </row>
    <row r="36" spans="1:20" ht="15">
      <c r="A36" s="4"/>
      <c r="B36" s="224"/>
      <c r="C36" s="224"/>
      <c r="D36" s="224"/>
      <c r="E36" s="73"/>
      <c r="F36" s="73"/>
      <c r="G36" s="73"/>
      <c r="H36" s="1"/>
      <c r="I36" s="1"/>
      <c r="J36" s="5"/>
      <c r="K36" s="4"/>
      <c r="L36" s="1"/>
      <c r="M36" s="1"/>
      <c r="N36" s="1"/>
      <c r="O36" s="1"/>
      <c r="P36" s="1"/>
      <c r="Q36" s="1"/>
      <c r="R36" s="1"/>
      <c r="S36" s="1"/>
      <c r="T36" s="5"/>
    </row>
    <row r="37" spans="1:20" ht="15">
      <c r="A37" s="4"/>
      <c r="B37" s="224"/>
      <c r="C37" s="224"/>
      <c r="D37" s="224"/>
      <c r="E37" s="74"/>
      <c r="F37" s="74"/>
      <c r="G37" s="74"/>
      <c r="H37" s="1"/>
      <c r="I37" s="1"/>
      <c r="J37" s="5"/>
      <c r="K37" s="4"/>
      <c r="L37" s="1"/>
      <c r="M37" s="1"/>
      <c r="N37" s="1"/>
      <c r="O37" s="1"/>
      <c r="P37" s="1"/>
      <c r="Q37" s="1"/>
      <c r="R37" s="1"/>
      <c r="S37" s="1"/>
      <c r="T37" s="5"/>
    </row>
    <row r="38" spans="1:20" ht="15">
      <c r="A38" s="4"/>
      <c r="B38" s="225"/>
      <c r="C38" s="225"/>
      <c r="D38" s="225"/>
      <c r="E38" s="73"/>
      <c r="F38" s="73"/>
      <c r="G38" s="73"/>
      <c r="H38" s="1"/>
      <c r="I38" s="1"/>
      <c r="J38" s="5"/>
      <c r="K38" s="4"/>
      <c r="L38" s="1"/>
      <c r="M38" s="1"/>
      <c r="N38" s="1"/>
      <c r="O38" s="1"/>
      <c r="P38" s="1"/>
      <c r="Q38" s="1"/>
      <c r="R38" s="1"/>
      <c r="S38" s="1"/>
      <c r="T38" s="5"/>
    </row>
    <row r="39" spans="1:20" ht="12.75">
      <c r="A39" s="4"/>
      <c r="B39" s="1"/>
      <c r="C39" s="1"/>
      <c r="D39" s="1"/>
      <c r="E39" s="1"/>
      <c r="F39" s="1"/>
      <c r="G39" s="1"/>
      <c r="H39" s="1"/>
      <c r="I39" s="1"/>
      <c r="J39" s="5"/>
      <c r="K39" s="4"/>
      <c r="L39" s="1"/>
      <c r="M39" s="1"/>
      <c r="N39" s="1"/>
      <c r="O39" s="1"/>
      <c r="P39" s="1"/>
      <c r="Q39" s="1"/>
      <c r="R39" s="1"/>
      <c r="S39" s="1"/>
      <c r="T39" s="5"/>
    </row>
    <row r="40" spans="1:20" ht="12.75">
      <c r="A40" s="4"/>
      <c r="B40" s="1"/>
      <c r="C40" s="1"/>
      <c r="D40" s="1"/>
      <c r="E40" s="1"/>
      <c r="F40" s="1"/>
      <c r="G40" s="1"/>
      <c r="H40" s="1"/>
      <c r="I40" s="1"/>
      <c r="J40" s="5"/>
      <c r="K40" s="4"/>
      <c r="L40" s="1"/>
      <c r="M40" s="1"/>
      <c r="N40" s="1"/>
      <c r="O40" s="1"/>
      <c r="P40" s="1"/>
      <c r="Q40" s="1"/>
      <c r="R40" s="1"/>
      <c r="S40" s="1"/>
      <c r="T40" s="5"/>
    </row>
    <row r="41" spans="1:20" ht="12.75">
      <c r="A41" s="4"/>
      <c r="B41" s="1"/>
      <c r="C41" s="1"/>
      <c r="D41" s="1"/>
      <c r="E41" s="1"/>
      <c r="F41" s="1"/>
      <c r="G41" s="1"/>
      <c r="H41" s="1"/>
      <c r="I41" s="1"/>
      <c r="J41" s="5"/>
      <c r="K41" s="4"/>
      <c r="L41" s="1"/>
      <c r="M41" s="1"/>
      <c r="N41" s="1"/>
      <c r="O41" s="1"/>
      <c r="P41" s="1"/>
      <c r="Q41" s="1"/>
      <c r="R41" s="1"/>
      <c r="S41" s="1"/>
      <c r="T41" s="5"/>
    </row>
    <row r="42" spans="1:20" ht="12.75">
      <c r="A42" s="4"/>
      <c r="B42" s="1"/>
      <c r="C42" s="1"/>
      <c r="D42" s="1"/>
      <c r="E42" s="1"/>
      <c r="F42" s="1"/>
      <c r="G42" s="1"/>
      <c r="H42" s="1"/>
      <c r="I42" s="1"/>
      <c r="J42" s="5"/>
      <c r="K42" s="4"/>
      <c r="L42" s="1"/>
      <c r="M42" s="1"/>
      <c r="N42" s="1"/>
      <c r="O42" s="1"/>
      <c r="P42" s="1"/>
      <c r="Q42" s="1"/>
      <c r="R42" s="1"/>
      <c r="S42" s="1"/>
      <c r="T42" s="5"/>
    </row>
    <row r="43" spans="1:20" ht="12.75">
      <c r="A43" s="4"/>
      <c r="B43" s="1"/>
      <c r="C43" s="1"/>
      <c r="D43" s="1"/>
      <c r="E43" s="1"/>
      <c r="F43" s="1"/>
      <c r="G43" s="1"/>
      <c r="H43" s="1"/>
      <c r="I43" s="1"/>
      <c r="J43" s="5"/>
      <c r="K43" s="4"/>
      <c r="L43" s="1"/>
      <c r="M43" s="1"/>
      <c r="N43" s="1"/>
      <c r="O43" s="1"/>
      <c r="P43" s="1"/>
      <c r="Q43" s="1"/>
      <c r="R43" s="1"/>
      <c r="S43" s="1"/>
      <c r="T43" s="5"/>
    </row>
    <row r="44" spans="1:20" ht="12.75">
      <c r="A44" s="4"/>
      <c r="B44" s="1"/>
      <c r="C44" s="1"/>
      <c r="D44" s="1"/>
      <c r="E44" s="1"/>
      <c r="F44" s="1"/>
      <c r="G44" s="1"/>
      <c r="H44" s="1"/>
      <c r="I44" s="1"/>
      <c r="J44" s="5"/>
      <c r="K44" s="4"/>
      <c r="L44" s="1"/>
      <c r="M44" s="1"/>
      <c r="N44" s="1"/>
      <c r="O44" s="1"/>
      <c r="P44" s="1"/>
      <c r="Q44" s="1"/>
      <c r="R44" s="1"/>
      <c r="S44" s="1"/>
      <c r="T44" s="5"/>
    </row>
    <row r="45" spans="1:20" ht="12.75">
      <c r="A45" s="4"/>
      <c r="B45" s="1"/>
      <c r="C45" s="1"/>
      <c r="D45" s="1"/>
      <c r="E45" s="1"/>
      <c r="F45" s="1"/>
      <c r="G45" s="1"/>
      <c r="H45" s="1"/>
      <c r="I45" s="1"/>
      <c r="J45" s="5"/>
      <c r="K45" s="4"/>
      <c r="L45" s="1"/>
      <c r="M45" s="1"/>
      <c r="N45" s="1"/>
      <c r="O45" s="1"/>
      <c r="P45" s="1"/>
      <c r="Q45" s="1"/>
      <c r="R45" s="1"/>
      <c r="S45" s="1"/>
      <c r="T45" s="5"/>
    </row>
    <row r="46" spans="1:20" ht="12.75">
      <c r="A46" s="4"/>
      <c r="B46" s="1"/>
      <c r="C46" s="1"/>
      <c r="D46" s="1"/>
      <c r="E46" s="1"/>
      <c r="F46" s="1"/>
      <c r="G46" s="1"/>
      <c r="H46" s="1"/>
      <c r="I46" s="1"/>
      <c r="J46" s="5"/>
      <c r="K46" s="4"/>
      <c r="L46" s="1"/>
      <c r="M46" s="1"/>
      <c r="N46" s="1"/>
      <c r="O46" s="1"/>
      <c r="P46" s="1"/>
      <c r="Q46" s="1"/>
      <c r="R46" s="1"/>
      <c r="S46" s="1"/>
      <c r="T46" s="5"/>
    </row>
    <row r="47" spans="1:20" ht="12.75">
      <c r="A47" s="4"/>
      <c r="B47" s="1"/>
      <c r="C47" s="1"/>
      <c r="D47" s="1"/>
      <c r="E47" s="1"/>
      <c r="F47" s="1"/>
      <c r="G47" s="1"/>
      <c r="H47" s="1"/>
      <c r="I47" s="1"/>
      <c r="J47" s="5"/>
      <c r="K47" s="4"/>
      <c r="L47" s="1"/>
      <c r="M47" s="1"/>
      <c r="N47" s="1"/>
      <c r="O47" s="1"/>
      <c r="P47" s="1"/>
      <c r="Q47" s="1"/>
      <c r="R47" s="1"/>
      <c r="S47" s="1"/>
      <c r="T47" s="5"/>
    </row>
    <row r="48" spans="1:20" ht="12.75">
      <c r="A48" s="4"/>
      <c r="B48" s="1"/>
      <c r="C48" s="1"/>
      <c r="D48" s="1"/>
      <c r="E48" s="1"/>
      <c r="F48" s="1"/>
      <c r="G48" s="1"/>
      <c r="H48" s="1"/>
      <c r="I48" s="1"/>
      <c r="J48" s="5"/>
      <c r="K48" s="4"/>
      <c r="L48" s="1"/>
      <c r="M48" s="1"/>
      <c r="N48" s="1"/>
      <c r="O48" s="1"/>
      <c r="P48" s="1"/>
      <c r="Q48" s="1"/>
      <c r="R48" s="1"/>
      <c r="S48" s="1"/>
      <c r="T48" s="5"/>
    </row>
    <row r="49" spans="1:20" ht="12.75">
      <c r="A49" s="4"/>
      <c r="B49" s="1"/>
      <c r="C49" s="1"/>
      <c r="D49" s="1"/>
      <c r="E49" s="1"/>
      <c r="F49" s="1"/>
      <c r="G49" s="1"/>
      <c r="H49" s="1"/>
      <c r="I49" s="1"/>
      <c r="J49" s="5"/>
      <c r="K49" s="4"/>
      <c r="L49" s="1"/>
      <c r="M49" s="1"/>
      <c r="N49" s="1"/>
      <c r="O49" s="1"/>
      <c r="P49" s="1"/>
      <c r="Q49" s="1"/>
      <c r="R49" s="1"/>
      <c r="S49" s="1"/>
      <c r="T49" s="5"/>
    </row>
    <row r="50" spans="1:20" ht="12.75">
      <c r="A50" s="63"/>
      <c r="B50" s="64"/>
      <c r="C50" s="64"/>
      <c r="D50" s="64"/>
      <c r="E50" s="64"/>
      <c r="F50" s="64"/>
      <c r="G50" s="64"/>
      <c r="H50" s="64"/>
      <c r="I50" s="64"/>
      <c r="J50" s="65"/>
      <c r="K50" s="63"/>
      <c r="L50" s="64"/>
      <c r="M50" s="64"/>
      <c r="N50" s="64"/>
      <c r="O50" s="64"/>
      <c r="P50" s="64"/>
      <c r="Q50" s="64"/>
      <c r="R50" s="64"/>
      <c r="S50" s="64"/>
      <c r="T50" s="65"/>
    </row>
  </sheetData>
  <sheetProtection/>
  <mergeCells count="48">
    <mergeCell ref="A1:J1"/>
    <mergeCell ref="A3:J3"/>
    <mergeCell ref="A4:J4"/>
    <mergeCell ref="A6:H7"/>
    <mergeCell ref="I6:I7"/>
    <mergeCell ref="J6:J7"/>
    <mergeCell ref="L6:N7"/>
    <mergeCell ref="O6:O7"/>
    <mergeCell ref="P6:P7"/>
    <mergeCell ref="Q6:Q7"/>
    <mergeCell ref="A8:H8"/>
    <mergeCell ref="L8:N8"/>
    <mergeCell ref="A9:H9"/>
    <mergeCell ref="L9:N9"/>
    <mergeCell ref="A10:H10"/>
    <mergeCell ref="L10:N10"/>
    <mergeCell ref="A11:H11"/>
    <mergeCell ref="L11:N11"/>
    <mergeCell ref="A12:H12"/>
    <mergeCell ref="L12:N12"/>
    <mergeCell ref="A13:H13"/>
    <mergeCell ref="L13:N13"/>
    <mergeCell ref="A14:H14"/>
    <mergeCell ref="L14:N14"/>
    <mergeCell ref="A15:H15"/>
    <mergeCell ref="L15:N15"/>
    <mergeCell ref="A16:H16"/>
    <mergeCell ref="L16:N16"/>
    <mergeCell ref="A17:H17"/>
    <mergeCell ref="B19:J19"/>
    <mergeCell ref="A21:J21"/>
    <mergeCell ref="D22:D23"/>
    <mergeCell ref="E22:G22"/>
    <mergeCell ref="H22:H23"/>
    <mergeCell ref="E23:G23"/>
    <mergeCell ref="B28:D29"/>
    <mergeCell ref="E28:E29"/>
    <mergeCell ref="F28:F29"/>
    <mergeCell ref="G28:G29"/>
    <mergeCell ref="B36:D36"/>
    <mergeCell ref="B37:D37"/>
    <mergeCell ref="B38:D38"/>
    <mergeCell ref="B30:D30"/>
    <mergeCell ref="B31:D31"/>
    <mergeCell ref="B32:D32"/>
    <mergeCell ref="B33:D33"/>
    <mergeCell ref="B34:D34"/>
    <mergeCell ref="B35:D35"/>
  </mergeCells>
  <conditionalFormatting sqref="A17:J17">
    <cfRule type="expression" priority="3" dxfId="6" stopIfTrue="1">
      <formula>DESONERACAO="não"</formula>
    </cfRule>
  </conditionalFormatting>
  <conditionalFormatting sqref="L16:N16">
    <cfRule type="expression" priority="4" dxfId="7" stopIfTrue="1">
      <formula>AND(L16&lt;&gt;"OK",L16&lt;&gt;"-",L16&lt;&gt;"")</formula>
    </cfRule>
    <cfRule type="cellIs" priority="5" dxfId="8" operator="equal" stopIfTrue="1">
      <formula>"OK"</formula>
    </cfRule>
  </conditionalFormatting>
  <conditionalFormatting sqref="J16">
    <cfRule type="expression" priority="6" dxfId="2" stopIfTrue="1">
      <formula>DESONERACAO="não"</formula>
    </cfRule>
  </conditionalFormatting>
  <conditionalFormatting sqref="B38:D38">
    <cfRule type="expression" priority="1" dxfId="7" stopIfTrue="1">
      <formula>AND(B38&lt;&gt;"OK",B38&lt;&gt;"-",B38&lt;&gt;"")</formula>
    </cfRule>
    <cfRule type="cellIs" priority="2" dxfId="8" operator="equal" stopIfTrue="1">
      <formula>"OK"</formula>
    </cfRule>
  </conditionalFormatting>
  <dataValidations count="3">
    <dataValidation operator="greaterThanOrEqual" allowBlank="1" showErrorMessage="1" errorTitle="Erro de valores" error="Digite um valor igual a 0% ou 2%." sqref="J15">
      <formula1>0</formula1>
    </dataValidation>
    <dataValidation type="decimal" allowBlank="1" showErrorMessage="1" errorTitle="Erro de valores" error="Digite um valor maior do que 0." sqref="J14">
      <formula1>0</formula1>
      <formula2>1</formula2>
    </dataValidation>
    <dataValidation type="decimal" allowBlank="1" showErrorMessage="1" errorTitle="Erro de valores" error="Digite um valor entre 0% e 100%" sqref="J8:J13">
      <formula1>0</formula1>
      <formula2>1</formula2>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Solange Reis Moreira</dc:creator>
  <cp:keywords/>
  <dc:description/>
  <cp:lastModifiedBy>Katia Sapedi Pereira Vidal Silva</cp:lastModifiedBy>
  <cp:lastPrinted>2022-05-30T17:55:31Z</cp:lastPrinted>
  <dcterms:created xsi:type="dcterms:W3CDTF">2021-05-27T17:28:11Z</dcterms:created>
  <dcterms:modified xsi:type="dcterms:W3CDTF">2022-09-27T13:12:16Z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