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Ç " sheetId="1" r:id="rId1"/>
    <sheet name="Cron " sheetId="2" r:id="rId2"/>
    <sheet name="MEM CALC" sheetId="3" r:id="rId3"/>
  </sheets>
  <definedNames>
    <definedName name="_xlnm.Print_Area" localSheetId="1">'Cron '!$A$1:$G$18</definedName>
    <definedName name="_xlnm.Print_Area" localSheetId="2">'MEM CALC'!$A$1:$M$223</definedName>
    <definedName name="_xlnm.Print_Area" localSheetId="0">'ORÇ '!$A$1:$I$64</definedName>
    <definedName name="_xlnm.Print_Titles" localSheetId="2">'MEM CALC'!$1:$6</definedName>
    <definedName name="_xlnm.Print_Titles" localSheetId="0">'ORÇ '!$1:$7</definedName>
  </definedNames>
  <calcPr fullCalcOnLoad="1"/>
</workbook>
</file>

<file path=xl/sharedStrings.xml><?xml version="1.0" encoding="utf-8"?>
<sst xmlns="http://schemas.openxmlformats.org/spreadsheetml/2006/main" count="497" uniqueCount="225">
  <si>
    <t>PREFEITURA MUNICIPAL DE PIRAÍ</t>
  </si>
  <si>
    <t>Secretaria Municipal de Obras e Desenvolvimento Urbano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</si>
  <si>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</si>
  <si>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</si>
  <si>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</si>
  <si>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</si>
  <si>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</si>
  <si>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</si>
  <si>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</si>
  <si>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</si>
  <si>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</si>
  <si>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</si>
  <si>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</si>
  <si>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</si>
  <si>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</si>
  <si>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</si>
  <si>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</si>
  <si>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</si>
  <si>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M</t>
  </si>
  <si>
    <t>M3</t>
  </si>
  <si>
    <t>01.1</t>
  </si>
  <si>
    <t>01.2</t>
  </si>
  <si>
    <t>03.001.0001-1</t>
  </si>
  <si>
    <t>H</t>
  </si>
  <si>
    <t>SERVIÇOS PRELIMINARES</t>
  </si>
  <si>
    <t>02.0</t>
  </si>
  <si>
    <t>03.0</t>
  </si>
  <si>
    <t>02.1</t>
  </si>
  <si>
    <t>03.1</t>
  </si>
  <si>
    <t>SERVIÇOS INICIAIS</t>
  </si>
  <si>
    <t>05.105.0051-0</t>
  </si>
  <si>
    <t>MAO-DE-OBRA PARA TOPOGRAFO "A", INCLUSIVE ENCARGOS SOCIAIS</t>
  </si>
  <si>
    <t>12.005.0085-1</t>
  </si>
  <si>
    <t>11.013.0070-1</t>
  </si>
  <si>
    <t>06.082.0050-0</t>
  </si>
  <si>
    <t>ESCAVACAO MANUAL DE VALA/CAVA EM MATERIAL DE 1¦ CATEGORIA (AREIA,ARGILA OU PICARRA),ATE 1,50M DE PROFUNDIDADE, EXCLUSIVE ESCORAMENTO E ESGOTAMENTO</t>
  </si>
  <si>
    <t>01.3</t>
  </si>
  <si>
    <t>02.2</t>
  </si>
  <si>
    <t>TOTAL GERAL</t>
  </si>
  <si>
    <t>Notas:</t>
  </si>
  <si>
    <t xml:space="preserve">UN    </t>
  </si>
  <si>
    <t>PLACA DE IDENTIFICACAO DE OBRA PUBLICA, TIPO BANNER/PLOTTER, CONSTITUIDA POR LONA E IMPRESSAO DIGITAL, INCLUSIVE SUPORTES DE MADEIRA. FORNECIMENTO E COLOCACAO</t>
  </si>
  <si>
    <t>INSTALACAO E LIGACAO PROVISORIA PARA ABASTECIMENTO DE AGUA E ESGOTAMENTO SANITARIO EM CANTEIRO DE OBRAS, INCLUSIVE ESCAVACAO.</t>
  </si>
  <si>
    <t>INSTALACAO E LIGACAO PROVISORIA DE ALIMENTACAO DE ENERGIA ELETRICA, EM BAIXA TENSAO, PARA CANTEIRO DE OBRAS, M3-CHAVE 100A, CARGA 3KW, 20CV.</t>
  </si>
  <si>
    <t>03.3</t>
  </si>
  <si>
    <t>03.4</t>
  </si>
  <si>
    <t>03.5</t>
  </si>
  <si>
    <t>03.6</t>
  </si>
  <si>
    <t>ALVENARIA DE BLOCOS DE CONCRETO 20X20X40CM, ASSENTES COM ARGAMASSA DE CIMENTO E AREIA, NO TRACO 1:6,EM PAREDES DE 0,20M DE ESPESSURA, COM VAOS OU ARESTAS,</t>
  </si>
  <si>
    <t>07.001.0065-1</t>
  </si>
  <si>
    <t>ARGAMASSA DE CIMENTO E AREIA NO TRACO 1:6,PREPARO MANUAL</t>
  </si>
  <si>
    <t>01.001.0076-0</t>
  </si>
  <si>
    <t>CONCRETO ARMADO, FCK=20MPA, INCLUINDO MATERIAIS PARA 1,00M3 DE CONCRETO (IMPORTADO DE USINA)ADENSADO E COLOCADO,14,00M2 DE AREA MOLDADA ,FORMAS E ESCORAMENTO CONFORME ITENS 11.004.0022E 11.004.0035,60KG DE ACO CA-50, INCLUSIVE MAO-DE-OBRA PARA CORTE, DOBRAGEM, MONTAGEM E COLOCACAO NAS FORMAS (ESTACAS, CINTAS, VIGAS E PILARES)</t>
  </si>
  <si>
    <t xml:space="preserve">DRENO OU BARBACA EM TUBO DE PVC, DIAMETRO DE 2", INCLUSIVE FORNECIMENTO DO TUBO E MATERIAL DRENANTE </t>
  </si>
  <si>
    <t>03.7</t>
  </si>
  <si>
    <t>03.8</t>
  </si>
  <si>
    <t>CONCRETO ARMADO, FCK=20MPA, INCLUINDO MATERIAIS PARA 1,00M3 DE CONCRETO (IMPORTADO DE USINA)ADENSADO E COLOCADO,14,00M2 DE AREA MOLDADA ,FORMAS E ESCORAMENTO CONFORME ITENS 11.004.0022E 11.004.0035,60KG DE ACO CA-50, INCLUSIVE MAO-DE-OBRA PARA CORTE, DOBR</t>
  </si>
  <si>
    <t>PERFURACAO MANUAL DE SOLO,A TRADO ATE 8" (P/ ESTACAS)</t>
  </si>
  <si>
    <t>MEMORIA DE CALCULO</t>
  </si>
  <si>
    <t>02.020.0002-A</t>
  </si>
  <si>
    <t>02.015.0001-A</t>
  </si>
  <si>
    <t>02.016.0001-A</t>
  </si>
  <si>
    <t>Preparado: SMOU</t>
  </si>
  <si>
    <t>01.005.0001-A</t>
  </si>
  <si>
    <t>PREPARO MANUAL DE TERRENO, COMPREENDENDO ACERTO, RASPAGEM EVENTUALMENTE ATE 0.30M DE PROFUNDIDADE E AFASTAMENTO LATERAL DO MATERIAL EXCEDENTE, EXCLUSIVE COMPACTACAO</t>
  </si>
  <si>
    <t>04.0</t>
  </si>
  <si>
    <t>SERVIÇOS COMPLEMENTARES</t>
  </si>
  <si>
    <t>04.1</t>
  </si>
  <si>
    <t>04.2</t>
  </si>
  <si>
    <t>04.3</t>
  </si>
  <si>
    <t>04.4</t>
  </si>
  <si>
    <t>04.5</t>
  </si>
  <si>
    <t>ARGAMASSA DE CIMENTO E AREIA NO TRACO 1:6, PREPARO MANUAL</t>
  </si>
  <si>
    <t>03.2</t>
  </si>
  <si>
    <t>03.001.0001-B</t>
  </si>
  <si>
    <t>01.001.0076-A</t>
  </si>
  <si>
    <t>11.013.0070-B</t>
  </si>
  <si>
    <t>12.005.0085-B</t>
  </si>
  <si>
    <t>07.001.0065-B</t>
  </si>
  <si>
    <t>06.082.0050-A</t>
  </si>
  <si>
    <t>05.105.0051-A</t>
  </si>
  <si>
    <t>COEF</t>
  </si>
  <si>
    <t>COMPR</t>
  </si>
  <si>
    <t>LARG</t>
  </si>
  <si>
    <t>ALT</t>
  </si>
  <si>
    <t>PERIM</t>
  </si>
  <si>
    <t>AREA</t>
  </si>
  <si>
    <t>VOLUME</t>
  </si>
  <si>
    <t>PLACA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</si>
  <si>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Julho 2020</t>
    </r>
  </si>
  <si>
    <t>BDI</t>
  </si>
  <si>
    <t>PREÇO C/ BDI</t>
  </si>
  <si>
    <t>PREÇO S/ BDI</t>
  </si>
  <si>
    <t>01.4</t>
  </si>
  <si>
    <t>CINTA</t>
  </si>
  <si>
    <t>VIGA</t>
  </si>
  <si>
    <t>PILAR</t>
  </si>
  <si>
    <t>ESTACA</t>
  </si>
  <si>
    <t>BLOCO</t>
  </si>
  <si>
    <t>ALVENARIA</t>
  </si>
  <si>
    <t>PILAR DESCONTO</t>
  </si>
  <si>
    <t>VIGA DESCONTO</t>
  </si>
  <si>
    <t>Local: Avenida dos Acadêmicos - 1º Distrito - PIRAÍ - RJ</t>
  </si>
  <si>
    <t>Orç 042/20</t>
  </si>
  <si>
    <t>Data: 25/09/2020</t>
  </si>
  <si>
    <t>MURO (25,00 x 3,00) = 75,00 M2  (TIPO III)</t>
  </si>
  <si>
    <t>25,00 /2,50 = 10 + 1 = 11 UNID</t>
  </si>
  <si>
    <t>02.002.0007-A</t>
  </si>
  <si>
    <t>TAPUME DE VEDACAO OU PROTECAO EXECUTADO COM TELHAS TRAPEZOIDAIS DE ACO GALVANIZADO, ESPESSURA DE 0,5MM, ESTAS COM 4 VEZES DE UTILIZACAO, INCLUSIVE ENGRADAMENTO DE MADEIRA, UTILIZADO 2 VEZES, EXCLUSIVE PINTURA</t>
  </si>
  <si>
    <t>02.3</t>
  </si>
  <si>
    <t>(30,00+4,00+4,00) = 38,00M</t>
  </si>
  <si>
    <t>11.003.0002-A</t>
  </si>
  <si>
    <t>CONCRETO DOSADO RACIONALMENTE PARA UMA RESISTENCIA CARACTERISTICA  A COMPRESSAO DE 15MPA, INCLUSIVE MATERIAIS, TRANSPORTE, PREPARO COM BETONEIRA, LANCAMENTO P/ CALÇADA</t>
  </si>
  <si>
    <t>11.023.0002-A</t>
  </si>
  <si>
    <t>TELA FORMADA P/BARRAS DE ACO CA-60, FORMANDO MALHA QUADRADA C/DIAM. DE 3,4MM E ESPACAMENTO ENTRE ELES DE 15 X 15CM</t>
  </si>
  <si>
    <t>KG</t>
  </si>
  <si>
    <t>11.011.0040-A</t>
  </si>
  <si>
    <t>CORTE, MONTAGEM E COLOCAÇÃO DE TELAS DE AÇO CA-60, CRUZADAS E SOLDADAS ENTRE SI, EM PEÇAS DE CONCRETO.</t>
  </si>
  <si>
    <t>13.385.0055-A</t>
  </si>
  <si>
    <t>PISO DE ALTA RESISTENCIA, PARA USO EXTERNO, EM PLACAS PRE-MOLDADAS, VIBROPRENSADA A 350T, MEDINDO (40X40X3)CM, CONFECCIONADA COM AGREGADOS MINERAIS (QUARTZO) E CIMENTO BRANCO ESTRUTURAL CP60, COLOCADO SOBRE BASE EXISTENTE, ASSENTADO COM ARGAMASSA DE CIMENTO E AREIA NO TRACO 3:1 (FAROFA). FORNECIMENTO E COLOCACAO</t>
  </si>
  <si>
    <t>08.027.0042-A</t>
  </si>
  <si>
    <t>MEIO-FIO DE CONCR. PRE-MOLD., 15MPA, C/ 0,15M DE BASE E 0,30M DE ALT., REJUNT. C/CIM. E AREIA 1:3,5</t>
  </si>
  <si>
    <t>03.010.0022-A</t>
  </si>
  <si>
    <t>MATERIAL DE 1¦ CATEGORIA PARA ATERROS, COMPREENDENDO: ESCAVACAO, CARGA, TRANSPORTE A 3KM EM CAMINHAO BASCULANTE E DESCARGA, CONSIDERANDO O VOLUME NECESSARIO A EXECUCAO DE 1,00M3 DE MATERIAL COMPACTADO</t>
  </si>
  <si>
    <t>03.010.0100-A</t>
  </si>
  <si>
    <t>COMPACTACAO DE ATERRO, EM CAMADAS DE 30CM, UTILIZANDO COMPACTADOR PNEUMATICO (SAPO), INCLUSIVE COMPRESSOR</t>
  </si>
  <si>
    <t>04.6</t>
  </si>
  <si>
    <t>04.7</t>
  </si>
  <si>
    <t>04.8</t>
  </si>
  <si>
    <t>17.017.0320-A</t>
  </si>
  <si>
    <t>04.9</t>
  </si>
  <si>
    <t>PINTURA INTERNA OU EXTERNA SOBRE FERRO,COM ESMALTE SINTETICOBRILHANTE OU ACETINADO APOS LIXAMENTO,LIMPEZA,DESENGORDURAMENTO,UMA DEMAO DE FUNDO ANTICORROSIVO NA COR LARANJA DE SECAGEM RAPIDA E DUAS DEMAOS DE ACABAMENTO (GUARDA CORPO)</t>
  </si>
  <si>
    <t>05.001.0023-A</t>
  </si>
  <si>
    <t>DEMOLICAO MANUAL DE ALVENARIA DE TIJOLOS FURADOS,INCLUSIVE EMPILHAMENTO LATERAL DENTRO DO CANTEIRO DE SERVICO</t>
  </si>
  <si>
    <t>05.001.0002-B</t>
  </si>
  <si>
    <t>DEMOLICAO MANUAL DE CONCRETO ARMADO COMPREENDENDO PILARES,VIGAS E LAJES,EM ESTRUTURA APRESENTANDO POSICAO ESPECIAL,INCLUSIVE EMPILHAMENTO LATERAL DENTRO DO CANTEIRO DE SERVICO</t>
  </si>
  <si>
    <t>05.001.0015-A</t>
  </si>
  <si>
    <t>DEMOLICAO DE PISO DE LADRILHO COM RESPECTIVA CAMADA DE ARGAMASSA DE ASSENTAMENTO, INCLUSIVE EMPILHAMENTO LATERAL DENTRO DO CANTEIRO DE SERVICO</t>
  </si>
  <si>
    <t>02.4</t>
  </si>
  <si>
    <t>02.5</t>
  </si>
  <si>
    <t>02.6</t>
  </si>
  <si>
    <t>VIGAS</t>
  </si>
  <si>
    <t>PILARES</t>
  </si>
  <si>
    <t>VIGA TIRANTE</t>
  </si>
  <si>
    <t>LAJE CALÇADA</t>
  </si>
  <si>
    <t>05.001.0142-A</t>
  </si>
  <si>
    <t>ARRANCAMENTO DE MEIOS-FIOS,DE GRANITO OU CONCRETO,RETOS OU CURVOS,INCLUSIVE EMPILHAMENTO LATERAL DENTRO DO CANTEIRO DE SERVICO</t>
  </si>
  <si>
    <t>02.7</t>
  </si>
  <si>
    <t>05.001.0172-A</t>
  </si>
  <si>
    <t>TRANSPORTE HORIZONTAL DE MATERIAL DE 1ªCATEGORIA OU ENTULHO,EM CARRINHOS,A 30,00M DE DISTANCIA,INCLUSIVE CARGA A PA</t>
  </si>
  <si>
    <t>04.014.0095-A</t>
  </si>
  <si>
    <t>UN</t>
  </si>
  <si>
    <t>RETIRADA DE ENTULHO DE OBRA COM CACAMBA DE ACO TIPO CONTAINER COM 5M3 DE CAPACIDADE, INCLUSIVE CARREGAMENTO, TRANSPORTE E DESCARREGAMENTO. CUSTO POR UNIDADE DE CACAMBA E INCLUI A TAXA PARA DESCARGA EM LOCAIS AUTORIZADOS</t>
  </si>
  <si>
    <t>02.8</t>
  </si>
  <si>
    <t>02.9</t>
  </si>
  <si>
    <t>CONCRETO</t>
  </si>
  <si>
    <t>PISO LADRILHO</t>
  </si>
  <si>
    <t>MEIO FIO</t>
  </si>
  <si>
    <t>34,83/5=6,97 = 7UN</t>
  </si>
  <si>
    <t>02.006.0015-A</t>
  </si>
  <si>
    <t>ALUGUEL CONTAINER PARA ESCRITORIO C/WC,MEDINDO 2,20M LARGURA,6,20M COMPRIMENTO E 2,50M ALTURA,CHAPAS ACO C/NERVURAS TRAPEZOIDAIS,ISOLAMENTO TERMO-ACUSTICO FORRO,CHASSIS REFORCADO EPISO COMPENSADO NAVAL,INCL.INST.ELETRICA E HIDRO-SANITARIAS,ACESSORIOS,1 VASO SANITARIO E 1 LAVATORIO,EXCL.TRANSP.(VIDEITEM 04.005.0300),CARGA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</si>
  <si>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</si>
  <si>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</si>
  <si>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</si>
  <si>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</si>
  <si>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</si>
  <si>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</si>
  <si>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01.002.0028-A</t>
  </si>
  <si>
    <t>03.10</t>
  </si>
  <si>
    <t>PERFURAÇÃO ROTATIVA COM COROA DE WIDIA, EM SOLO, DIÂMETRO H HORIZONTAL, INCLUSIVE DESLOCAMENTO DENTRO DO CANTEIRO E INSTALAÇÃO DA SONDA EM CADA FURO. (VIDE ITENS DE MOBILIZAÇÃO E DESMOBILIZAÇÃO NA FAMÍLIA 01.009)</t>
  </si>
  <si>
    <t>01.009.0050-A</t>
  </si>
  <si>
    <t>MOBILIZAÇÃO E DESMOBILIZAÇÃO DE EQUIPAMENTO E EQUIPE DE SONDAGEM E PERFURAÇÃO ROTATIVA, COM TRANSPORTE ATÉ 50KM</t>
  </si>
  <si>
    <t>11.020.0003-F</t>
  </si>
  <si>
    <t>TIRANTES PROTENDIDOS DE AÇO CA-50, DIÂMETRO DE 20MM, COM COMPRIMENTO TOTAL ATÉ 9,00M, INCLUSIVE FORNECIMENTO DE MATERIAIS, PROTEÇÃO ANTICORROSIVA, PREPARO, COLOCAÇÃO E PROTENSÃO, EXCLUSIVE PERFURAÇÃO E INJEÇÃO</t>
  </si>
  <si>
    <t>07.050.0025-B</t>
  </si>
  <si>
    <t>INJEÇÃO DE CALDA DE CIMENTO, ADMITINDO UMA PRODUÇÃO MÉDIA BRUTA DE 2 SACOS/H, INCLUSIVE FORNECIMENTO DOS MATERIAIS, MEDIDO POR SACO DE 50KG</t>
  </si>
  <si>
    <t>SACO</t>
  </si>
  <si>
    <t>03.9</t>
  </si>
  <si>
    <t>T1 (28 Kg/m = 0,56 sc/m)</t>
  </si>
  <si>
    <t>01.5</t>
  </si>
  <si>
    <t>01.6</t>
  </si>
  <si>
    <t>Prazo:  45 Dias</t>
  </si>
  <si>
    <t>LAJE CALÇADA INICIO</t>
  </si>
  <si>
    <t>LAJE CALÇADA ANTES DA ESTAÇAO</t>
  </si>
  <si>
    <t>LAJE CALÇADA EM FRENTE A ESTAÇAO</t>
  </si>
  <si>
    <t>LAJE CALÇADA EM FRENTE AO CONDOMINIO</t>
  </si>
  <si>
    <t>LAJE CALÇADA ENCONTRO DA COM REVESTIMENTO E A DE CONCRETO</t>
  </si>
  <si>
    <t>LAJE CALÇADA FINAL DO ENCONTRO DA COM REVESTIMENTO E A DE CONCRETO</t>
  </si>
  <si>
    <t>PERTO DA PONTE</t>
  </si>
  <si>
    <t>DEPOIS DA PONTE</t>
  </si>
  <si>
    <t>CALÇADA EM FRENTE AO CONDOMINIO</t>
  </si>
  <si>
    <t>CALÇADA EM BAIXO DA PONTE</t>
  </si>
  <si>
    <t>ENTRE O MURO E O MEIO FIO EM FRENTE A ESTAÇAO</t>
  </si>
  <si>
    <t>EM FRENTE AO CONDOMINIO</t>
  </si>
  <si>
    <t>PRIMEIRA CALÇADA</t>
  </si>
  <si>
    <t>SEGUNDA CALÇADA</t>
  </si>
  <si>
    <t>EM FRENTE A ESTAÇAO</t>
  </si>
  <si>
    <t>PONTE PEQUENA</t>
  </si>
  <si>
    <t>05.001.0147-A</t>
  </si>
  <si>
    <t>02.10</t>
  </si>
  <si>
    <t>ARRANCAMENTO DE GUARDA CORPO</t>
  </si>
  <si>
    <t>MAO DE OBRA DE SERVENTE PARA ASSENTAMENTO DE GUARDA CORPO</t>
  </si>
  <si>
    <t>04.10</t>
  </si>
  <si>
    <t>MAO DE OBRA DE PEDREIRO PARA ASSENTAMENTO DE GUARDA CORPO</t>
  </si>
  <si>
    <t>BLOCOS PARA CHUMBAR GUARDA CORPO</t>
  </si>
  <si>
    <t>02.11</t>
  </si>
  <si>
    <t>17.012.0010-A</t>
  </si>
  <si>
    <t>04.11</t>
  </si>
  <si>
    <t>05.004.0010-A</t>
  </si>
  <si>
    <t>LIMPEZA DE CALÇADA COM JATO D`AGUA</t>
  </si>
  <si>
    <t>04.12</t>
  </si>
  <si>
    <t>05.004.0010-F</t>
  </si>
  <si>
    <t>CAIACAO EM MEIO FIO, EM DUAS DEMAOS,ADICIONANDO FIXADOR</t>
  </si>
  <si>
    <t>02.011.0010-A</t>
  </si>
  <si>
    <t>CERCA PROTETORA DE BORDA DE VALA OU OBRA,COM TELA PLASTICA NA COR LARANJA OU AMARELA,CONSIDERANDO 2 VEZES DE UTILIZACAO,INCLUSIVE APOIOS,FORNECIMENTO, COLOCACAO E RETIRADA</t>
  </si>
  <si>
    <t>13.011.0010-A</t>
  </si>
  <si>
    <t>REVESTIMENTO COM ARGAMASSA DE CIMENTO E AREIA FINA,NO TRACO1:3,INCLUSIVE TELA DE REFORCO BETUMINOSO</t>
  </si>
  <si>
    <t>04.13</t>
  </si>
  <si>
    <t>OBRA: Construção de Muro de Proteção e Reforma do Calçamento</t>
  </si>
  <si>
    <t>*</t>
  </si>
  <si>
    <t>2- Os itens que possuem códigos genéricos, foram considerados preços de mercado</t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</si>
  <si>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arred(soma(E10*F10);2)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</si>
  <si>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</si>
  <si>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</si>
  <si>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r>
      <t xml:space="preserve">6- Os preços contidos nesta planilha estão com BDI de </t>
    </r>
    <r>
      <rPr>
        <b/>
        <sz val="10"/>
        <rFont val="Arial"/>
        <family val="2"/>
      </rPr>
      <t xml:space="preserve">28,82% </t>
    </r>
    <r>
      <rPr>
        <sz val="10"/>
        <rFont val="Arial"/>
        <family val="2"/>
      </rPr>
      <t>inclusos.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</si>
</sst>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</numFmts>
  <fonts count="3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5" fillId="0" borderId="0" applyProtection="0">
      <alignment/>
    </xf>
    <xf numFmtId="0" fontId="5" fillId="0" borderId="0" applyProtection="0">
      <alignment/>
    </xf>
    <xf numFmtId="4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2" fontId="0" fillId="0" borderId="12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horizontal="center" vertical="top" wrapText="1"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5" xfId="0" applyFill="1" applyBorder="1" applyAlignment="1">
      <alignment/>
    </xf>
    <xf numFmtId="0" fontId="1" fillId="16" borderId="16" xfId="0" applyFont="1" applyFill="1" applyBorder="1" applyAlignment="1">
      <alignment/>
    </xf>
    <xf numFmtId="0" fontId="1" fillId="16" borderId="17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top"/>
    </xf>
    <xf numFmtId="4" fontId="0" fillId="0" borderId="19" xfId="0" applyNumberFormat="1" applyBorder="1" applyAlignment="1">
      <alignment/>
    </xf>
    <xf numFmtId="0" fontId="1" fillId="16" borderId="0" xfId="0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horizontal="justify" vertical="top"/>
    </xf>
    <xf numFmtId="4" fontId="1" fillId="0" borderId="19" xfId="0" applyNumberFormat="1" applyFont="1" applyBorder="1" applyAlignment="1">
      <alignment/>
    </xf>
    <xf numFmtId="10" fontId="0" fillId="0" borderId="19" xfId="0" applyNumberFormat="1" applyBorder="1" applyAlignment="1">
      <alignment/>
    </xf>
    <xf numFmtId="10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9" fontId="0" fillId="0" borderId="19" xfId="0" applyNumberFormat="1" applyBorder="1" applyAlignment="1">
      <alignment vertical="top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1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" fillId="0" borderId="20" xfId="0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" fontId="0" fillId="0" borderId="20" xfId="0" applyNumberFormat="1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4" fontId="0" fillId="0" borderId="12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4" fontId="0" fillId="0" borderId="11" xfId="0" applyNumberFormat="1" applyBorder="1" applyAlignment="1">
      <alignment horizontal="right" vertical="top" wrapText="1"/>
    </xf>
    <xf numFmtId="4" fontId="1" fillId="16" borderId="11" xfId="0" applyNumberFormat="1" applyFont="1" applyFill="1" applyBorder="1" applyAlignment="1">
      <alignment vertical="top"/>
    </xf>
    <xf numFmtId="0" fontId="0" fillId="16" borderId="10" xfId="0" applyFill="1" applyBorder="1" applyAlignment="1">
      <alignment horizontal="center" vertical="top" wrapText="1"/>
    </xf>
    <xf numFmtId="0" fontId="1" fillId="16" borderId="12" xfId="0" applyFont="1" applyFill="1" applyBorder="1" applyAlignment="1">
      <alignment horizontal="center" vertical="top" wrapText="1"/>
    </xf>
    <xf numFmtId="4" fontId="1" fillId="16" borderId="12" xfId="0" applyNumberFormat="1" applyFont="1" applyFill="1" applyBorder="1" applyAlignment="1">
      <alignment horizontal="center" vertical="top" wrapText="1"/>
    </xf>
    <xf numFmtId="4" fontId="0" fillId="16" borderId="0" xfId="0" applyNumberFormat="1" applyFont="1" applyFill="1" applyBorder="1" applyAlignment="1">
      <alignment horizontal="center" vertical="top" wrapText="1"/>
    </xf>
    <xf numFmtId="4" fontId="0" fillId="16" borderId="12" xfId="0" applyNumberFormat="1" applyFont="1" applyFill="1" applyBorder="1" applyAlignment="1">
      <alignment vertical="top" wrapText="1"/>
    </xf>
    <xf numFmtId="0" fontId="1" fillId="16" borderId="0" xfId="0" applyFont="1" applyFill="1" applyBorder="1" applyAlignment="1">
      <alignment horizontal="center" vertical="top" wrapText="1"/>
    </xf>
    <xf numFmtId="4" fontId="1" fillId="0" borderId="18" xfId="0" applyNumberFormat="1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4" fontId="25" fillId="0" borderId="12" xfId="0" applyNumberFormat="1" applyFont="1" applyBorder="1" applyAlignment="1">
      <alignment vertical="top"/>
    </xf>
    <xf numFmtId="0" fontId="25" fillId="0" borderId="12" xfId="0" applyFont="1" applyBorder="1" applyAlignment="1">
      <alignment horizontal="center" vertical="top"/>
    </xf>
    <xf numFmtId="4" fontId="25" fillId="0" borderId="0" xfId="0" applyNumberFormat="1" applyFont="1" applyBorder="1" applyAlignment="1">
      <alignment horizontal="center" vertical="top"/>
    </xf>
    <xf numFmtId="4" fontId="25" fillId="0" borderId="11" xfId="0" applyNumberFormat="1" applyFont="1" applyBorder="1" applyAlignment="1">
      <alignment vertical="top"/>
    </xf>
    <xf numFmtId="4" fontId="0" fillId="0" borderId="18" xfId="0" applyNumberFormat="1" applyFont="1" applyBorder="1" applyAlignment="1">
      <alignment vertical="top" wrapText="1"/>
    </xf>
    <xf numFmtId="4" fontId="26" fillId="0" borderId="11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 wrapText="1"/>
    </xf>
    <xf numFmtId="4" fontId="25" fillId="0" borderId="11" xfId="0" applyNumberFormat="1" applyFont="1" applyBorder="1" applyAlignment="1">
      <alignment vertical="top" wrapText="1"/>
    </xf>
    <xf numFmtId="0" fontId="27" fillId="16" borderId="2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4" fontId="25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0" fillId="16" borderId="11" xfId="0" applyNumberFormat="1" applyFont="1" applyFill="1" applyBorder="1" applyAlignment="1">
      <alignment vertical="top" wrapText="1"/>
    </xf>
    <xf numFmtId="172" fontId="0" fillId="0" borderId="11" xfId="0" applyNumberFormat="1" applyBorder="1" applyAlignment="1">
      <alignment horizontal="right" vertical="top" wrapText="1"/>
    </xf>
    <xf numFmtId="10" fontId="0" fillId="0" borderId="11" xfId="0" applyNumberFormat="1" applyFont="1" applyBorder="1" applyAlignment="1">
      <alignment vertical="top" wrapText="1"/>
    </xf>
    <xf numFmtId="179" fontId="25" fillId="0" borderId="11" xfId="0" applyNumberFormat="1" applyFont="1" applyBorder="1" applyAlignment="1">
      <alignment vertical="top"/>
    </xf>
    <xf numFmtId="0" fontId="24" fillId="0" borderId="12" xfId="50" applyFont="1" applyBorder="1" applyAlignment="1">
      <alignment horizontal="center" vertical="top" wrapText="1"/>
    </xf>
    <xf numFmtId="0" fontId="0" fillId="0" borderId="12" xfId="50" applyFont="1" applyBorder="1" applyAlignment="1">
      <alignment horizontal="center" vertical="top" wrapText="1"/>
    </xf>
    <xf numFmtId="0" fontId="24" fillId="0" borderId="0" xfId="51" applyFont="1" applyBorder="1" applyAlignment="1">
      <alignment vertical="top" wrapText="1"/>
    </xf>
    <xf numFmtId="0" fontId="0" fillId="0" borderId="12" xfId="51" applyFont="1" applyBorder="1" applyAlignment="1">
      <alignment horizontal="center" vertical="top" wrapText="1"/>
    </xf>
    <xf numFmtId="0" fontId="0" fillId="0" borderId="12" xfId="50" applyFont="1" applyBorder="1" applyAlignment="1">
      <alignment horizontal="center" vertical="top"/>
    </xf>
    <xf numFmtId="0" fontId="24" fillId="0" borderId="0" xfId="50" applyFont="1" applyBorder="1" applyAlignment="1">
      <alignment vertical="top" wrapText="1"/>
    </xf>
    <xf numFmtId="0" fontId="24" fillId="0" borderId="10" xfId="50" applyFont="1" applyBorder="1" applyAlignment="1">
      <alignment horizontal="center" vertical="top" wrapText="1"/>
    </xf>
    <xf numFmtId="0" fontId="25" fillId="0" borderId="12" xfId="50" applyFont="1" applyBorder="1" applyAlignment="1">
      <alignment horizontal="center" vertical="top" wrapText="1"/>
    </xf>
    <xf numFmtId="0" fontId="25" fillId="0" borderId="0" xfId="51" applyFont="1" applyBorder="1" applyAlignment="1">
      <alignment vertical="top" wrapText="1"/>
    </xf>
    <xf numFmtId="0" fontId="25" fillId="0" borderId="12" xfId="51" applyFont="1" applyBorder="1" applyAlignment="1">
      <alignment horizontal="center" vertical="top" wrapText="1"/>
    </xf>
    <xf numFmtId="0" fontId="25" fillId="0" borderId="12" xfId="50" applyFont="1" applyBorder="1" applyAlignment="1">
      <alignment horizontal="center" vertical="top"/>
    </xf>
    <xf numFmtId="0" fontId="25" fillId="0" borderId="0" xfId="50" applyFont="1" applyBorder="1" applyAlignment="1">
      <alignment vertical="top" wrapText="1"/>
    </xf>
    <xf numFmtId="0" fontId="25" fillId="0" borderId="10" xfId="50" applyFont="1" applyBorder="1" applyAlignment="1">
      <alignment horizontal="center" vertical="top" wrapText="1"/>
    </xf>
    <xf numFmtId="4" fontId="1" fillId="16" borderId="0" xfId="52" applyFont="1" applyFill="1" applyBorder="1" applyAlignment="1">
      <alignment vertical="top"/>
      <protection/>
    </xf>
    <xf numFmtId="0" fontId="32" fillId="0" borderId="22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center" wrapText="1"/>
    </xf>
    <xf numFmtId="0" fontId="24" fillId="0" borderId="25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/>
    </xf>
    <xf numFmtId="4" fontId="0" fillId="0" borderId="26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vertical="top"/>
    </xf>
    <xf numFmtId="0" fontId="0" fillId="24" borderId="21" xfId="0" applyFont="1" applyFill="1" applyBorder="1" applyAlignment="1">
      <alignment horizontal="justify" vertical="top"/>
    </xf>
    <xf numFmtId="4" fontId="0" fillId="0" borderId="27" xfId="0" applyNumberFormat="1" applyFont="1" applyBorder="1" applyAlignment="1">
      <alignment vertical="top"/>
    </xf>
    <xf numFmtId="0" fontId="25" fillId="0" borderId="25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/>
    </xf>
    <xf numFmtId="4" fontId="25" fillId="0" borderId="26" xfId="0" applyNumberFormat="1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top" wrapText="1"/>
    </xf>
    <xf numFmtId="0" fontId="25" fillId="24" borderId="21" xfId="0" applyFont="1" applyFill="1" applyBorder="1" applyAlignment="1">
      <alignment horizontal="justify" vertical="top"/>
    </xf>
    <xf numFmtId="4" fontId="28" fillId="0" borderId="21" xfId="0" applyNumberFormat="1" applyFont="1" applyBorder="1" applyAlignment="1">
      <alignment vertical="top"/>
    </xf>
    <xf numFmtId="4" fontId="28" fillId="0" borderId="27" xfId="0" applyNumberFormat="1" applyFont="1" applyBorder="1" applyAlignment="1">
      <alignment vertical="top"/>
    </xf>
    <xf numFmtId="4" fontId="27" fillId="0" borderId="27" xfId="0" applyNumberFormat="1" applyFont="1" applyBorder="1" applyAlignment="1">
      <alignment horizontal="right" vertical="top" wrapText="1"/>
    </xf>
    <xf numFmtId="0" fontId="24" fillId="0" borderId="26" xfId="0" applyFont="1" applyBorder="1" applyAlignment="1">
      <alignment vertical="top" wrapText="1"/>
    </xf>
    <xf numFmtId="10" fontId="0" fillId="0" borderId="27" xfId="0" applyNumberFormat="1" applyFont="1" applyBorder="1" applyAlignment="1">
      <alignment vertical="top" wrapText="1"/>
    </xf>
    <xf numFmtId="4" fontId="0" fillId="0" borderId="27" xfId="0" applyNumberFormat="1" applyFont="1" applyBorder="1" applyAlignment="1">
      <alignment vertical="top" wrapText="1"/>
    </xf>
    <xf numFmtId="0" fontId="24" fillId="0" borderId="21" xfId="50" applyFont="1" applyBorder="1" applyAlignment="1">
      <alignment horizontal="center" vertical="top" wrapText="1"/>
    </xf>
    <xf numFmtId="0" fontId="24" fillId="0" borderId="26" xfId="51" applyFont="1" applyBorder="1" applyAlignment="1">
      <alignment vertical="top" wrapText="1"/>
    </xf>
    <xf numFmtId="0" fontId="0" fillId="0" borderId="21" xfId="51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6" xfId="50" applyFont="1" applyBorder="1" applyAlignment="1">
      <alignment vertical="top" wrapText="1"/>
    </xf>
    <xf numFmtId="0" fontId="25" fillId="0" borderId="21" xfId="50" applyFont="1" applyBorder="1" applyAlignment="1">
      <alignment horizontal="center" vertical="top" wrapText="1"/>
    </xf>
    <xf numFmtId="4" fontId="25" fillId="0" borderId="21" xfId="0" applyNumberFormat="1" applyFont="1" applyBorder="1" applyAlignment="1">
      <alignment vertical="top"/>
    </xf>
    <xf numFmtId="4" fontId="25" fillId="0" borderId="27" xfId="0" applyNumberFormat="1" applyFont="1" applyBorder="1" applyAlignment="1">
      <alignment vertical="top"/>
    </xf>
    <xf numFmtId="0" fontId="25" fillId="0" borderId="26" xfId="0" applyFont="1" applyBorder="1" applyAlignment="1">
      <alignment vertical="top" wrapText="1"/>
    </xf>
    <xf numFmtId="179" fontId="25" fillId="0" borderId="27" xfId="0" applyNumberFormat="1" applyFont="1" applyBorder="1" applyAlignment="1">
      <alignment vertical="top"/>
    </xf>
    <xf numFmtId="0" fontId="25" fillId="0" borderId="25" xfId="50" applyFont="1" applyBorder="1" applyAlignment="1">
      <alignment horizontal="center" vertical="top" wrapText="1"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/>
    </xf>
    <xf numFmtId="0" fontId="6" fillId="16" borderId="26" xfId="0" applyFont="1" applyFill="1" applyBorder="1" applyAlignment="1">
      <alignment horizontal="center"/>
    </xf>
    <xf numFmtId="0" fontId="6" fillId="16" borderId="27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  " xfId="50"/>
    <cellStyle name="Normal_Plan_PLAN  " xfId="51"/>
    <cellStyle name="Normal_Planilha Escola Municipal Nova Esperança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1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85725</xdr:rowOff>
    </xdr:from>
    <xdr:to>
      <xdr:col>9</xdr:col>
      <xdr:colOff>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85725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 flipV="1">
          <a:off x="5362575" y="2400300"/>
          <a:ext cx="9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0</xdr:row>
      <xdr:rowOff>142875</xdr:rowOff>
    </xdr:from>
    <xdr:to>
      <xdr:col>6</xdr:col>
      <xdr:colOff>857250</xdr:colOff>
      <xdr:row>4</xdr:row>
      <xdr:rowOff>152400</xdr:rowOff>
    </xdr:to>
    <xdr:pic>
      <xdr:nvPicPr>
        <xdr:cNvPr id="2" name="Picture 17" descr="LOGO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42875"/>
          <a:ext cx="2057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133350</xdr:rowOff>
    </xdr:from>
    <xdr:to>
      <xdr:col>12</xdr:col>
      <xdr:colOff>438150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hyperlink" Target="data:Setembro/2010" TargetMode="External" /><Relationship Id="rId1534" Type="http://schemas.openxmlformats.org/officeDocument/2006/relationships/hyperlink" Target="data:Setembro/2010" TargetMode="External" /><Relationship Id="rId1535" Type="http://schemas.openxmlformats.org/officeDocument/2006/relationships/hyperlink" Target="data:Setembro/2010" TargetMode="External" /><Relationship Id="rId1536" Type="http://schemas.openxmlformats.org/officeDocument/2006/relationships/hyperlink" Target="data:Setembro/2010" TargetMode="External" /><Relationship Id="rId1537" Type="http://schemas.openxmlformats.org/officeDocument/2006/relationships/hyperlink" Target="data:Setembro/2010" TargetMode="External" /><Relationship Id="rId1538" Type="http://schemas.openxmlformats.org/officeDocument/2006/relationships/hyperlink" Target="data:Setembro/2010" TargetMode="External" /><Relationship Id="rId1539" Type="http://schemas.openxmlformats.org/officeDocument/2006/relationships/hyperlink" Target="data:Setembro/2010" TargetMode="External" /><Relationship Id="rId1540" Type="http://schemas.openxmlformats.org/officeDocument/2006/relationships/hyperlink" Target="data:Setembro/2010" TargetMode="External" /><Relationship Id="rId1541" Type="http://schemas.openxmlformats.org/officeDocument/2006/relationships/hyperlink" Target="data:Setembro/2010" TargetMode="External" /><Relationship Id="rId1542" Type="http://schemas.openxmlformats.org/officeDocument/2006/relationships/hyperlink" Target="data:Setembro/2010" TargetMode="External" /><Relationship Id="rId1543" Type="http://schemas.openxmlformats.org/officeDocument/2006/relationships/hyperlink" Target="data:Setembro/2010" TargetMode="External" /><Relationship Id="rId1544" Type="http://schemas.openxmlformats.org/officeDocument/2006/relationships/hyperlink" Target="data:Setembro/2010" TargetMode="External" /><Relationship Id="rId1545" Type="http://schemas.openxmlformats.org/officeDocument/2006/relationships/hyperlink" Target="data:Setembro/2010" TargetMode="External" /><Relationship Id="rId1546" Type="http://schemas.openxmlformats.org/officeDocument/2006/relationships/hyperlink" Target="data:Setembro/2010" TargetMode="External" /><Relationship Id="rId1547" Type="http://schemas.openxmlformats.org/officeDocument/2006/relationships/hyperlink" Target="data:Setembro/2010" TargetMode="External" /><Relationship Id="rId1548" Type="http://schemas.openxmlformats.org/officeDocument/2006/relationships/hyperlink" Target="data:Setembro/2010" TargetMode="External" /><Relationship Id="rId1549" Type="http://schemas.openxmlformats.org/officeDocument/2006/relationships/hyperlink" Target="data:Setembro/2010" TargetMode="External" /><Relationship Id="rId1550" Type="http://schemas.openxmlformats.org/officeDocument/2006/relationships/hyperlink" Target="data:Setembro/2010" TargetMode="External" /><Relationship Id="rId1551" Type="http://schemas.openxmlformats.org/officeDocument/2006/relationships/hyperlink" Target="data:Setembro/2010" TargetMode="External" /><Relationship Id="rId1552" Type="http://schemas.openxmlformats.org/officeDocument/2006/relationships/hyperlink" Target="data:Setembro/2010" TargetMode="External" /><Relationship Id="rId1553" Type="http://schemas.openxmlformats.org/officeDocument/2006/relationships/hyperlink" Target="data:Setembro/2010" TargetMode="External" /><Relationship Id="rId1554" Type="http://schemas.openxmlformats.org/officeDocument/2006/relationships/hyperlink" Target="data:Setembro/2010" TargetMode="External" /><Relationship Id="rId1555" Type="http://schemas.openxmlformats.org/officeDocument/2006/relationships/hyperlink" Target="data:Setembro/2010" TargetMode="External" /><Relationship Id="rId1556" Type="http://schemas.openxmlformats.org/officeDocument/2006/relationships/hyperlink" Target="data:Setembro/2010" TargetMode="External" /><Relationship Id="rId1557" Type="http://schemas.openxmlformats.org/officeDocument/2006/relationships/hyperlink" Target="data:Setembro/2010" TargetMode="External" /><Relationship Id="rId1558" Type="http://schemas.openxmlformats.org/officeDocument/2006/relationships/hyperlink" Target="data:Setembro/2010" TargetMode="External" /><Relationship Id="rId1559" Type="http://schemas.openxmlformats.org/officeDocument/2006/relationships/hyperlink" Target="data:Setembro/2010" TargetMode="External" /><Relationship Id="rId1560" Type="http://schemas.openxmlformats.org/officeDocument/2006/relationships/hyperlink" Target="data:Setembro/2010" TargetMode="External" /><Relationship Id="rId1561" Type="http://schemas.openxmlformats.org/officeDocument/2006/relationships/drawing" Target="../drawings/drawing1.xml" /><Relationship Id="rId156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drawing" Target="../drawings/drawing3.xml" /><Relationship Id="rId145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SheetLayoutView="100" zoomScalePageLayoutView="0" workbookViewId="0" topLeftCell="A1">
      <pane ySplit="7" topLeftCell="A49" activePane="bottomLeft" state="frozen"/>
      <selection pane="topLeft" activeCell="A1" sqref="A1"/>
      <selection pane="bottomLeft" activeCell="N52" sqref="N52"/>
    </sheetView>
  </sheetViews>
  <sheetFormatPr defaultColWidth="9.140625" defaultRowHeight="12.75"/>
  <cols>
    <col min="1" max="1" width="11.28125" style="0" customWidth="1"/>
    <col min="2" max="2" width="5.8515625" style="0" customWidth="1"/>
    <col min="3" max="3" width="29.421875" style="0" customWidth="1"/>
    <col min="4" max="4" width="6.00390625" style="0" customWidth="1"/>
    <col min="5" max="5" width="8.28125" style="0" customWidth="1"/>
    <col min="6" max="6" width="8.140625" style="0" bestFit="1" customWidth="1"/>
    <col min="7" max="7" width="7.28125" style="0" customWidth="1"/>
    <col min="8" max="8" width="8.8515625" style="0" customWidth="1"/>
    <col min="9" max="9" width="11.00390625" style="0" customWidth="1"/>
    <col min="11" max="11" width="10.140625" style="0" bestFit="1" customWidth="1"/>
  </cols>
  <sheetData>
    <row r="1" spans="1:9" ht="12.75">
      <c r="A1" s="16" t="s">
        <v>0</v>
      </c>
      <c r="B1" s="17"/>
      <c r="C1" s="18"/>
      <c r="D1" s="18"/>
      <c r="E1" s="18"/>
      <c r="F1" s="18"/>
      <c r="G1" s="18"/>
      <c r="H1" s="18"/>
      <c r="I1" s="19"/>
    </row>
    <row r="2" spans="1:9" ht="12.75">
      <c r="A2" s="11" t="s">
        <v>1</v>
      </c>
      <c r="B2" s="2"/>
      <c r="C2" s="3"/>
      <c r="D2" s="3"/>
      <c r="E2" s="2" t="s">
        <v>103</v>
      </c>
      <c r="F2" s="3"/>
      <c r="G2" s="3"/>
      <c r="H2" s="3"/>
      <c r="I2" s="10"/>
    </row>
    <row r="3" spans="1:9" ht="12.75" customHeight="1">
      <c r="A3" s="147" t="s">
        <v>218</v>
      </c>
      <c r="B3" s="148"/>
      <c r="C3" s="148"/>
      <c r="D3" s="36"/>
      <c r="E3" s="149" t="s">
        <v>104</v>
      </c>
      <c r="F3" s="149"/>
      <c r="G3" s="74"/>
      <c r="H3" s="74"/>
      <c r="I3" s="38"/>
    </row>
    <row r="4" spans="1:9" ht="27.75" customHeight="1">
      <c r="A4" s="150" t="s">
        <v>102</v>
      </c>
      <c r="B4" s="151"/>
      <c r="C4" s="151"/>
      <c r="D4" s="3"/>
      <c r="E4" s="2" t="s">
        <v>62</v>
      </c>
      <c r="F4" s="3"/>
      <c r="G4" s="3"/>
      <c r="H4" s="3"/>
      <c r="I4" s="10"/>
    </row>
    <row r="5" spans="1:9" ht="15" customHeight="1">
      <c r="A5" s="150"/>
      <c r="B5" s="151"/>
      <c r="C5" s="151"/>
      <c r="D5" s="3"/>
      <c r="E5" s="3"/>
      <c r="F5" s="3"/>
      <c r="G5" s="3"/>
      <c r="H5" s="3"/>
      <c r="I5" s="10"/>
    </row>
    <row r="6" spans="1:9" ht="16.5" thickBot="1">
      <c r="A6" s="12"/>
      <c r="B6" s="13"/>
      <c r="C6" s="26" t="s">
        <v>2</v>
      </c>
      <c r="D6" s="13"/>
      <c r="E6" s="14" t="s">
        <v>181</v>
      </c>
      <c r="F6" s="13"/>
      <c r="G6" s="13"/>
      <c r="H6" s="13"/>
      <c r="I6" s="15"/>
    </row>
    <row r="7" spans="1:9" ht="34.5" customHeight="1" thickTop="1">
      <c r="A7" s="39" t="s">
        <v>14</v>
      </c>
      <c r="B7" s="39" t="s">
        <v>3</v>
      </c>
      <c r="C7" s="39" t="s">
        <v>4</v>
      </c>
      <c r="D7" s="39" t="s">
        <v>15</v>
      </c>
      <c r="E7" s="39" t="s">
        <v>16</v>
      </c>
      <c r="F7" s="39" t="s">
        <v>92</v>
      </c>
      <c r="G7" s="39" t="s">
        <v>90</v>
      </c>
      <c r="H7" s="39" t="s">
        <v>91</v>
      </c>
      <c r="I7" s="39" t="s">
        <v>5</v>
      </c>
    </row>
    <row r="8" spans="1:9" ht="16.5" customHeight="1">
      <c r="A8" s="46"/>
      <c r="B8" s="42" t="s">
        <v>9</v>
      </c>
      <c r="C8" s="47" t="s">
        <v>24</v>
      </c>
      <c r="D8" s="43"/>
      <c r="E8" s="40"/>
      <c r="F8" s="45"/>
      <c r="G8" s="82"/>
      <c r="H8" s="82"/>
      <c r="I8" s="71">
        <f>ROUND(SUM(I9:I14),2)</f>
        <v>9320.89</v>
      </c>
    </row>
    <row r="9" spans="1:10" ht="51.75" customHeight="1">
      <c r="A9" s="37" t="s">
        <v>59</v>
      </c>
      <c r="B9" s="44" t="s">
        <v>20</v>
      </c>
      <c r="C9" s="48" t="s">
        <v>41</v>
      </c>
      <c r="D9" s="55" t="s">
        <v>17</v>
      </c>
      <c r="E9" s="58">
        <f>'MEM CALC'!M8</f>
        <v>3</v>
      </c>
      <c r="F9" s="59">
        <v>194.21</v>
      </c>
      <c r="G9" s="93">
        <v>0.2882</v>
      </c>
      <c r="H9" s="73">
        <f>ROUND(F9*(1+G9),2)</f>
        <v>250.18</v>
      </c>
      <c r="I9" s="73">
        <f aca="true" t="shared" si="0" ref="I9:I14">ROUND(SUM(E9*H9),2)</f>
        <v>750.54</v>
      </c>
      <c r="J9" s="41"/>
    </row>
    <row r="10" spans="1:10" ht="52.5" customHeight="1">
      <c r="A10" s="37" t="s">
        <v>60</v>
      </c>
      <c r="B10" s="44" t="s">
        <v>21</v>
      </c>
      <c r="C10" s="48" t="s">
        <v>42</v>
      </c>
      <c r="D10" s="55" t="s">
        <v>40</v>
      </c>
      <c r="E10" s="58">
        <f>'MEM CALC'!M10</f>
        <v>1</v>
      </c>
      <c r="F10" s="50">
        <v>3017.66</v>
      </c>
      <c r="G10" s="93">
        <v>0.2882</v>
      </c>
      <c r="H10" s="73">
        <f aca="true" t="shared" si="1" ref="H10:H54">ROUND(F10*(1+G10),2)</f>
        <v>3887.35</v>
      </c>
      <c r="I10" s="73">
        <f t="shared" si="0"/>
        <v>3887.35</v>
      </c>
      <c r="J10" s="41"/>
    </row>
    <row r="11" spans="1:10" ht="55.5" customHeight="1">
      <c r="A11" s="37" t="s">
        <v>61</v>
      </c>
      <c r="B11" s="44" t="s">
        <v>36</v>
      </c>
      <c r="C11" s="48" t="s">
        <v>43</v>
      </c>
      <c r="D11" s="55" t="s">
        <v>40</v>
      </c>
      <c r="E11" s="58">
        <f>'MEM CALC'!M12</f>
        <v>1</v>
      </c>
      <c r="F11" s="50">
        <v>1503.64</v>
      </c>
      <c r="G11" s="93">
        <v>0.2882</v>
      </c>
      <c r="H11" s="73">
        <f t="shared" si="1"/>
        <v>1936.99</v>
      </c>
      <c r="I11" s="73">
        <f t="shared" si="0"/>
        <v>1936.99</v>
      </c>
      <c r="J11" s="41"/>
    </row>
    <row r="12" spans="1:10" ht="124.5" customHeight="1">
      <c r="A12" s="37" t="s">
        <v>159</v>
      </c>
      <c r="B12" s="44" t="s">
        <v>93</v>
      </c>
      <c r="C12" s="48" t="s">
        <v>160</v>
      </c>
      <c r="D12" s="55" t="s">
        <v>161</v>
      </c>
      <c r="E12" s="58">
        <f>'MEM CALC'!M14</f>
        <v>2</v>
      </c>
      <c r="F12" s="50">
        <v>515.72</v>
      </c>
      <c r="G12" s="93">
        <v>0.2882</v>
      </c>
      <c r="H12" s="73">
        <f t="shared" si="1"/>
        <v>664.35</v>
      </c>
      <c r="I12" s="73">
        <f t="shared" si="0"/>
        <v>1328.7</v>
      </c>
      <c r="J12" s="41"/>
    </row>
    <row r="13" spans="1:10" ht="42.75" customHeight="1">
      <c r="A13" s="37" t="s">
        <v>162</v>
      </c>
      <c r="B13" s="44" t="s">
        <v>179</v>
      </c>
      <c r="C13" s="48" t="s">
        <v>163</v>
      </c>
      <c r="D13" s="55" t="s">
        <v>164</v>
      </c>
      <c r="E13" s="58">
        <f>'MEM CALC'!M16</f>
        <v>50</v>
      </c>
      <c r="F13" s="50">
        <v>20.87</v>
      </c>
      <c r="G13" s="93">
        <v>0.2882</v>
      </c>
      <c r="H13" s="73">
        <f t="shared" si="1"/>
        <v>26.88</v>
      </c>
      <c r="I13" s="73">
        <f t="shared" si="0"/>
        <v>1344</v>
      </c>
      <c r="J13" s="41"/>
    </row>
    <row r="14" spans="1:10" ht="32.25" customHeight="1">
      <c r="A14" s="37" t="s">
        <v>165</v>
      </c>
      <c r="B14" s="44" t="s">
        <v>180</v>
      </c>
      <c r="C14" s="48" t="s">
        <v>166</v>
      </c>
      <c r="D14" s="55" t="s">
        <v>40</v>
      </c>
      <c r="E14" s="58">
        <f>'MEM CALC'!M18</f>
        <v>1</v>
      </c>
      <c r="F14" s="50">
        <v>56.91</v>
      </c>
      <c r="G14" s="93">
        <v>0.2882</v>
      </c>
      <c r="H14" s="73">
        <f t="shared" si="1"/>
        <v>73.31</v>
      </c>
      <c r="I14" s="73">
        <f t="shared" si="0"/>
        <v>73.31</v>
      </c>
      <c r="J14" s="41"/>
    </row>
    <row r="15" spans="1:10" ht="12.75" customHeight="1">
      <c r="A15" s="37"/>
      <c r="B15" s="44"/>
      <c r="C15" s="48"/>
      <c r="D15" s="49"/>
      <c r="E15" s="51"/>
      <c r="F15" s="50"/>
      <c r="G15" s="93"/>
      <c r="H15" s="73"/>
      <c r="I15" s="52"/>
      <c r="J15" s="41"/>
    </row>
    <row r="16" spans="1:10" ht="17.25" customHeight="1">
      <c r="A16" s="37"/>
      <c r="B16" s="60" t="s">
        <v>25</v>
      </c>
      <c r="C16" s="56" t="s">
        <v>29</v>
      </c>
      <c r="D16" s="49"/>
      <c r="E16" s="51"/>
      <c r="F16" s="50"/>
      <c r="G16" s="93"/>
      <c r="H16" s="73"/>
      <c r="I16" s="57">
        <f>ROUND(SUM(I17:I27),2)</f>
        <v>28062.14</v>
      </c>
      <c r="J16" s="41"/>
    </row>
    <row r="17" spans="1:10" ht="28.5" customHeight="1">
      <c r="A17" s="37" t="s">
        <v>80</v>
      </c>
      <c r="B17" s="44" t="s">
        <v>27</v>
      </c>
      <c r="C17" s="48" t="s">
        <v>31</v>
      </c>
      <c r="D17" s="49" t="s">
        <v>23</v>
      </c>
      <c r="E17" s="51">
        <f>'MEM CALC'!M22</f>
        <v>8</v>
      </c>
      <c r="F17" s="50">
        <v>25.98</v>
      </c>
      <c r="G17" s="93">
        <v>0.2882</v>
      </c>
      <c r="H17" s="73">
        <f t="shared" si="1"/>
        <v>33.47</v>
      </c>
      <c r="I17" s="73">
        <f>ROUND(SUM(E17*H17),2)</f>
        <v>267.76</v>
      </c>
      <c r="J17" s="41"/>
    </row>
    <row r="18" spans="1:10" ht="55.5" customHeight="1">
      <c r="A18" s="37" t="s">
        <v>63</v>
      </c>
      <c r="B18" s="44" t="s">
        <v>37</v>
      </c>
      <c r="C18" s="48" t="s">
        <v>64</v>
      </c>
      <c r="D18" s="49" t="s">
        <v>17</v>
      </c>
      <c r="E18" s="51">
        <f>'MEM CALC'!M24</f>
        <v>112.5</v>
      </c>
      <c r="F18" s="50">
        <v>7</v>
      </c>
      <c r="G18" s="93">
        <v>0.2882</v>
      </c>
      <c r="H18" s="73">
        <f t="shared" si="1"/>
        <v>9.02</v>
      </c>
      <c r="I18" s="73">
        <f>ROUND(SUM(E18*H18),2)</f>
        <v>1014.75</v>
      </c>
      <c r="J18" s="41"/>
    </row>
    <row r="19" spans="1:10" ht="66.75" customHeight="1">
      <c r="A19" s="37" t="s">
        <v>107</v>
      </c>
      <c r="B19" s="44" t="s">
        <v>109</v>
      </c>
      <c r="C19" s="48" t="s">
        <v>108</v>
      </c>
      <c r="D19" s="49" t="s">
        <v>17</v>
      </c>
      <c r="E19" s="51">
        <f>'MEM CALC'!M26</f>
        <v>83.6</v>
      </c>
      <c r="F19" s="50">
        <v>16.96</v>
      </c>
      <c r="G19" s="93">
        <v>0.2882</v>
      </c>
      <c r="H19" s="73">
        <f t="shared" si="1"/>
        <v>21.85</v>
      </c>
      <c r="I19" s="73">
        <f>ROUND(SUM(E19*H19),2)</f>
        <v>1826.66</v>
      </c>
      <c r="J19" s="41"/>
    </row>
    <row r="20" spans="1:10" ht="44.25" customHeight="1">
      <c r="A20" s="37" t="s">
        <v>132</v>
      </c>
      <c r="B20" s="44" t="s">
        <v>138</v>
      </c>
      <c r="C20" s="48" t="s">
        <v>133</v>
      </c>
      <c r="D20" s="49" t="s">
        <v>19</v>
      </c>
      <c r="E20" s="51">
        <f>'MEM CALC'!M28</f>
        <v>15</v>
      </c>
      <c r="F20" s="50">
        <v>71.73</v>
      </c>
      <c r="G20" s="93">
        <v>0.2882</v>
      </c>
      <c r="H20" s="73">
        <f t="shared" si="1"/>
        <v>92.4</v>
      </c>
      <c r="I20" s="73">
        <f aca="true" t="shared" si="2" ref="I20:I27">ROUND(SUM(E20*H20),2)</f>
        <v>1386</v>
      </c>
      <c r="J20" s="41"/>
    </row>
    <row r="21" spans="1:10" ht="66.75" customHeight="1">
      <c r="A21" s="37" t="s">
        <v>134</v>
      </c>
      <c r="B21" s="44" t="s">
        <v>139</v>
      </c>
      <c r="C21" s="48" t="s">
        <v>135</v>
      </c>
      <c r="D21" s="49" t="s">
        <v>19</v>
      </c>
      <c r="E21" s="51">
        <f>'MEM CALC'!M30</f>
        <v>28.14</v>
      </c>
      <c r="F21" s="50">
        <v>264.86</v>
      </c>
      <c r="G21" s="93">
        <v>0.2882</v>
      </c>
      <c r="H21" s="73">
        <f t="shared" si="1"/>
        <v>341.19</v>
      </c>
      <c r="I21" s="73">
        <f t="shared" si="2"/>
        <v>9601.09</v>
      </c>
      <c r="J21" s="41"/>
    </row>
    <row r="22" spans="1:10" ht="57" customHeight="1">
      <c r="A22" s="37" t="s">
        <v>136</v>
      </c>
      <c r="B22" s="44" t="s">
        <v>140</v>
      </c>
      <c r="C22" s="48" t="s">
        <v>137</v>
      </c>
      <c r="D22" s="49" t="s">
        <v>17</v>
      </c>
      <c r="E22" s="51">
        <f>'MEM CALC'!M47</f>
        <v>199.4</v>
      </c>
      <c r="F22" s="50">
        <v>13.67</v>
      </c>
      <c r="G22" s="93">
        <v>0.2882</v>
      </c>
      <c r="H22" s="73">
        <f t="shared" si="1"/>
        <v>17.61</v>
      </c>
      <c r="I22" s="73">
        <f t="shared" si="2"/>
        <v>3511.43</v>
      </c>
      <c r="J22" s="41"/>
    </row>
    <row r="23" spans="1:10" ht="52.5" customHeight="1">
      <c r="A23" s="37" t="s">
        <v>145</v>
      </c>
      <c r="B23" s="44" t="s">
        <v>147</v>
      </c>
      <c r="C23" s="48" t="s">
        <v>146</v>
      </c>
      <c r="D23" s="49" t="s">
        <v>18</v>
      </c>
      <c r="E23" s="51">
        <f>'MEM CALC'!M60</f>
        <v>60</v>
      </c>
      <c r="F23" s="50">
        <v>15.4</v>
      </c>
      <c r="G23" s="93">
        <v>0.2882</v>
      </c>
      <c r="H23" s="73">
        <f t="shared" si="1"/>
        <v>19.84</v>
      </c>
      <c r="I23" s="73">
        <f t="shared" si="2"/>
        <v>1190.4</v>
      </c>
      <c r="J23" s="41"/>
    </row>
    <row r="24" spans="1:10" ht="22.5" customHeight="1">
      <c r="A24" s="37" t="s">
        <v>198</v>
      </c>
      <c r="B24" s="44" t="s">
        <v>153</v>
      </c>
      <c r="C24" s="48" t="s">
        <v>200</v>
      </c>
      <c r="D24" s="49" t="s">
        <v>17</v>
      </c>
      <c r="E24" s="51">
        <f>'MEM CALC'!M64</f>
        <v>110</v>
      </c>
      <c r="F24" s="50">
        <v>14</v>
      </c>
      <c r="G24" s="93">
        <v>0.2882</v>
      </c>
      <c r="H24" s="73">
        <f t="shared" si="1"/>
        <v>18.03</v>
      </c>
      <c r="I24" s="73">
        <f t="shared" si="2"/>
        <v>1983.3</v>
      </c>
      <c r="J24" s="41"/>
    </row>
    <row r="25" spans="1:10" ht="46.5" customHeight="1">
      <c r="A25" s="118" t="s">
        <v>148</v>
      </c>
      <c r="B25" s="119" t="s">
        <v>154</v>
      </c>
      <c r="C25" s="133" t="s">
        <v>149</v>
      </c>
      <c r="D25" s="120" t="s">
        <v>19</v>
      </c>
      <c r="E25" s="121">
        <f>'MEM CALC'!M67</f>
        <v>65.11</v>
      </c>
      <c r="F25" s="122">
        <v>23.11</v>
      </c>
      <c r="G25" s="134">
        <v>0.2882</v>
      </c>
      <c r="H25" s="135">
        <f t="shared" si="1"/>
        <v>29.77</v>
      </c>
      <c r="I25" s="135">
        <f t="shared" si="2"/>
        <v>1938.32</v>
      </c>
      <c r="J25" s="41"/>
    </row>
    <row r="26" spans="1:10" ht="78" customHeight="1">
      <c r="A26" s="37" t="s">
        <v>150</v>
      </c>
      <c r="B26" s="44" t="s">
        <v>199</v>
      </c>
      <c r="C26" s="48" t="s">
        <v>152</v>
      </c>
      <c r="D26" s="49" t="s">
        <v>151</v>
      </c>
      <c r="E26" s="51">
        <f>'MEM CALC'!M72</f>
        <v>13</v>
      </c>
      <c r="F26" s="50">
        <v>238.4</v>
      </c>
      <c r="G26" s="93">
        <v>0.2882</v>
      </c>
      <c r="H26" s="73">
        <f t="shared" si="1"/>
        <v>307.11</v>
      </c>
      <c r="I26" s="73">
        <f t="shared" si="2"/>
        <v>3992.43</v>
      </c>
      <c r="J26" s="41"/>
    </row>
    <row r="27" spans="1:10" ht="63.75" customHeight="1">
      <c r="A27" s="37" t="s">
        <v>213</v>
      </c>
      <c r="B27" s="44" t="s">
        <v>205</v>
      </c>
      <c r="C27" s="48" t="s">
        <v>214</v>
      </c>
      <c r="D27" s="49" t="s">
        <v>17</v>
      </c>
      <c r="E27" s="51">
        <f>'MEM CALC'!M75</f>
        <v>1350</v>
      </c>
      <c r="F27" s="50">
        <v>0.78</v>
      </c>
      <c r="G27" s="93">
        <v>0.2882</v>
      </c>
      <c r="H27" s="73">
        <f t="shared" si="1"/>
        <v>1</v>
      </c>
      <c r="I27" s="73">
        <f t="shared" si="2"/>
        <v>1350</v>
      </c>
      <c r="J27" s="41"/>
    </row>
    <row r="28" spans="1:10" ht="15" customHeight="1">
      <c r="A28" s="37"/>
      <c r="B28" s="44"/>
      <c r="C28" s="48"/>
      <c r="D28" s="49"/>
      <c r="E28" s="51"/>
      <c r="F28" s="50"/>
      <c r="G28" s="93"/>
      <c r="H28" s="73"/>
      <c r="I28" s="52"/>
      <c r="J28" s="41"/>
    </row>
    <row r="29" spans="1:10" ht="21.75" customHeight="1">
      <c r="A29" s="37"/>
      <c r="B29" s="60" t="s">
        <v>26</v>
      </c>
      <c r="C29" s="56" t="s">
        <v>105</v>
      </c>
      <c r="D29" s="49"/>
      <c r="E29" s="51"/>
      <c r="F29" s="50"/>
      <c r="G29" s="93"/>
      <c r="H29" s="73"/>
      <c r="I29" s="57">
        <f>ROUND(SUM(I30:I39),2)</f>
        <v>79733.68</v>
      </c>
      <c r="J29" s="41"/>
    </row>
    <row r="30" spans="1:10" ht="48" customHeight="1">
      <c r="A30" s="37" t="s">
        <v>74</v>
      </c>
      <c r="B30" s="44" t="s">
        <v>28</v>
      </c>
      <c r="C30" s="48" t="s">
        <v>35</v>
      </c>
      <c r="D30" s="49" t="s">
        <v>19</v>
      </c>
      <c r="E30" s="51">
        <f>'MEM CALC'!M79</f>
        <v>1.5</v>
      </c>
      <c r="F30" s="50">
        <v>47.62</v>
      </c>
      <c r="G30" s="93">
        <v>0.2882</v>
      </c>
      <c r="H30" s="73">
        <f t="shared" si="1"/>
        <v>61.34</v>
      </c>
      <c r="I30" s="73">
        <f aca="true" t="shared" si="3" ref="I30:I39">ROUND(SUM(E30*H30),2)</f>
        <v>92.01</v>
      </c>
      <c r="J30" s="41"/>
    </row>
    <row r="31" spans="1:10" ht="26.25" customHeight="1">
      <c r="A31" s="37" t="s">
        <v>75</v>
      </c>
      <c r="B31" s="44" t="s">
        <v>73</v>
      </c>
      <c r="C31" s="48" t="s">
        <v>57</v>
      </c>
      <c r="D31" s="55" t="s">
        <v>18</v>
      </c>
      <c r="E31" s="51">
        <f>'MEM CALC'!M81</f>
        <v>33</v>
      </c>
      <c r="F31" s="50">
        <v>13.3</v>
      </c>
      <c r="G31" s="93">
        <v>0.2882</v>
      </c>
      <c r="H31" s="73">
        <f t="shared" si="1"/>
        <v>17.13</v>
      </c>
      <c r="I31" s="73">
        <f t="shared" si="3"/>
        <v>565.29</v>
      </c>
      <c r="J31" s="41"/>
    </row>
    <row r="32" spans="1:10" ht="101.25" customHeight="1">
      <c r="A32" s="37" t="s">
        <v>76</v>
      </c>
      <c r="B32" s="44" t="s">
        <v>44</v>
      </c>
      <c r="C32" s="48" t="s">
        <v>52</v>
      </c>
      <c r="D32" s="55" t="s">
        <v>19</v>
      </c>
      <c r="E32" s="51">
        <f>'MEM CALC'!M83</f>
        <v>7.23</v>
      </c>
      <c r="F32" s="50">
        <v>1886.18</v>
      </c>
      <c r="G32" s="93">
        <v>0.2882</v>
      </c>
      <c r="H32" s="73">
        <f t="shared" si="1"/>
        <v>2429.78</v>
      </c>
      <c r="I32" s="73">
        <f t="shared" si="3"/>
        <v>17567.31</v>
      </c>
      <c r="J32" s="41"/>
    </row>
    <row r="33" spans="1:10" ht="51.75" customHeight="1">
      <c r="A33" s="37" t="s">
        <v>77</v>
      </c>
      <c r="B33" s="44" t="s">
        <v>45</v>
      </c>
      <c r="C33" s="48" t="s">
        <v>48</v>
      </c>
      <c r="D33" s="55" t="s">
        <v>17</v>
      </c>
      <c r="E33" s="51">
        <f>'MEM CALC'!M89</f>
        <v>72.72</v>
      </c>
      <c r="F33" s="50">
        <v>75.19</v>
      </c>
      <c r="G33" s="93">
        <v>0.2882</v>
      </c>
      <c r="H33" s="73">
        <f t="shared" si="1"/>
        <v>96.86</v>
      </c>
      <c r="I33" s="73">
        <f t="shared" si="3"/>
        <v>7043.66</v>
      </c>
      <c r="J33" s="41"/>
    </row>
    <row r="34" spans="1:10" ht="29.25" customHeight="1">
      <c r="A34" s="37" t="s">
        <v>78</v>
      </c>
      <c r="B34" s="44" t="s">
        <v>46</v>
      </c>
      <c r="C34" s="48" t="s">
        <v>72</v>
      </c>
      <c r="D34" s="55" t="s">
        <v>19</v>
      </c>
      <c r="E34" s="51">
        <f>'MEM CALC'!M93</f>
        <v>7.27</v>
      </c>
      <c r="F34" s="50">
        <v>346.44</v>
      </c>
      <c r="G34" s="93">
        <v>0.2882</v>
      </c>
      <c r="H34" s="73">
        <f t="shared" si="1"/>
        <v>446.28</v>
      </c>
      <c r="I34" s="73">
        <f t="shared" si="3"/>
        <v>3244.46</v>
      </c>
      <c r="J34" s="41"/>
    </row>
    <row r="35" spans="1:10" ht="75.75" customHeight="1">
      <c r="A35" s="114" t="s">
        <v>167</v>
      </c>
      <c r="B35" s="44" t="s">
        <v>47</v>
      </c>
      <c r="C35" s="48" t="s">
        <v>169</v>
      </c>
      <c r="D35" s="115" t="s">
        <v>18</v>
      </c>
      <c r="E35" s="51">
        <f>'MEM CALC'!M95</f>
        <v>132</v>
      </c>
      <c r="F35" s="50">
        <v>134.81</v>
      </c>
      <c r="G35" s="93">
        <v>0.2882</v>
      </c>
      <c r="H35" s="73">
        <f t="shared" si="1"/>
        <v>173.66</v>
      </c>
      <c r="I35" s="73">
        <f t="shared" si="3"/>
        <v>22923.12</v>
      </c>
      <c r="J35" s="41"/>
    </row>
    <row r="36" spans="1:13" ht="39" customHeight="1">
      <c r="A36" s="114" t="s">
        <v>170</v>
      </c>
      <c r="B36" s="44" t="s">
        <v>54</v>
      </c>
      <c r="C36" s="48" t="s">
        <v>171</v>
      </c>
      <c r="D36" s="115" t="s">
        <v>40</v>
      </c>
      <c r="E36" s="51">
        <f>'MEM CALC'!M97</f>
        <v>1</v>
      </c>
      <c r="F36" s="50">
        <v>8825.86</v>
      </c>
      <c r="G36" s="93">
        <v>0.2882</v>
      </c>
      <c r="H36" s="73">
        <f t="shared" si="1"/>
        <v>11369.47</v>
      </c>
      <c r="I36" s="73">
        <f t="shared" si="3"/>
        <v>11369.47</v>
      </c>
      <c r="J36" s="41"/>
      <c r="M36" s="35"/>
    </row>
    <row r="37" spans="1:13" ht="67.5" customHeight="1">
      <c r="A37" s="114" t="s">
        <v>172</v>
      </c>
      <c r="B37" s="44" t="s">
        <v>55</v>
      </c>
      <c r="C37" s="48" t="s">
        <v>173</v>
      </c>
      <c r="D37" s="115" t="s">
        <v>18</v>
      </c>
      <c r="E37" s="51">
        <f>'MEM CALC'!M99</f>
        <v>132</v>
      </c>
      <c r="F37" s="50">
        <v>67.23</v>
      </c>
      <c r="G37" s="93">
        <v>0.2882</v>
      </c>
      <c r="H37" s="73">
        <f t="shared" si="1"/>
        <v>86.61</v>
      </c>
      <c r="I37" s="73">
        <f t="shared" si="3"/>
        <v>11432.52</v>
      </c>
      <c r="J37" s="41"/>
      <c r="M37" s="35"/>
    </row>
    <row r="38" spans="1:13" ht="52.5" customHeight="1">
      <c r="A38" s="114" t="s">
        <v>174</v>
      </c>
      <c r="B38" s="44" t="s">
        <v>177</v>
      </c>
      <c r="C38" s="48" t="s">
        <v>175</v>
      </c>
      <c r="D38" s="115" t="s">
        <v>176</v>
      </c>
      <c r="E38" s="51">
        <v>74</v>
      </c>
      <c r="F38" s="50">
        <v>51.05</v>
      </c>
      <c r="G38" s="93">
        <v>0.2882</v>
      </c>
      <c r="H38" s="73">
        <f t="shared" si="1"/>
        <v>65.76</v>
      </c>
      <c r="I38" s="73">
        <f t="shared" si="3"/>
        <v>4866.24</v>
      </c>
      <c r="J38" s="41"/>
      <c r="M38" s="35"/>
    </row>
    <row r="39" spans="1:10" ht="36.75" customHeight="1">
      <c r="A39" s="37" t="s">
        <v>79</v>
      </c>
      <c r="B39" s="44" t="s">
        <v>168</v>
      </c>
      <c r="C39" s="48" t="s">
        <v>53</v>
      </c>
      <c r="D39" s="55" t="s">
        <v>18</v>
      </c>
      <c r="E39" s="51">
        <f>'MEM CALC'!M103</f>
        <v>40</v>
      </c>
      <c r="F39" s="50">
        <v>12.22</v>
      </c>
      <c r="G39" s="93">
        <v>0.2882</v>
      </c>
      <c r="H39" s="73">
        <f t="shared" si="1"/>
        <v>15.74</v>
      </c>
      <c r="I39" s="73">
        <f t="shared" si="3"/>
        <v>629.6</v>
      </c>
      <c r="J39" s="41"/>
    </row>
    <row r="40" spans="1:10" ht="19.5" customHeight="1">
      <c r="A40" s="37"/>
      <c r="B40" s="44"/>
      <c r="C40" s="48"/>
      <c r="D40" s="55"/>
      <c r="E40" s="51"/>
      <c r="F40" s="50"/>
      <c r="G40" s="93"/>
      <c r="H40" s="73"/>
      <c r="I40" s="52"/>
      <c r="J40" s="41"/>
    </row>
    <row r="41" spans="1:10" ht="19.5" customHeight="1">
      <c r="A41" s="37"/>
      <c r="B41" s="60" t="s">
        <v>65</v>
      </c>
      <c r="C41" s="56" t="s">
        <v>66</v>
      </c>
      <c r="D41" s="55"/>
      <c r="E41" s="51"/>
      <c r="F41" s="50"/>
      <c r="G41" s="93"/>
      <c r="H41" s="73"/>
      <c r="I41" s="57">
        <f>ROUND(SUM(I42:I54),2)</f>
        <v>124531.98</v>
      </c>
      <c r="J41" s="41"/>
    </row>
    <row r="42" spans="1:10" ht="63.75" customHeight="1">
      <c r="A42" s="37" t="s">
        <v>111</v>
      </c>
      <c r="B42" s="95" t="s">
        <v>67</v>
      </c>
      <c r="C42" s="48" t="s">
        <v>112</v>
      </c>
      <c r="D42" s="96" t="s">
        <v>19</v>
      </c>
      <c r="E42" s="51">
        <f>'MEM CALC'!M107</f>
        <v>21.74</v>
      </c>
      <c r="F42" s="50">
        <v>400.05</v>
      </c>
      <c r="G42" s="93">
        <v>0.2882</v>
      </c>
      <c r="H42" s="73">
        <f t="shared" si="1"/>
        <v>515.34</v>
      </c>
      <c r="I42" s="73">
        <f>ROUND(SUM(E42*H42),2)</f>
        <v>11203.49</v>
      </c>
      <c r="J42" s="41"/>
    </row>
    <row r="43" spans="1:10" ht="41.25" customHeight="1">
      <c r="A43" s="118" t="s">
        <v>113</v>
      </c>
      <c r="B43" s="136" t="s">
        <v>68</v>
      </c>
      <c r="C43" s="137" t="s">
        <v>114</v>
      </c>
      <c r="D43" s="138" t="s">
        <v>115</v>
      </c>
      <c r="E43" s="121">
        <f>'MEM CALC'!M122</f>
        <v>299.56</v>
      </c>
      <c r="F43" s="122">
        <v>3.16</v>
      </c>
      <c r="G43" s="134">
        <v>0.2882</v>
      </c>
      <c r="H43" s="135">
        <f t="shared" si="1"/>
        <v>4.07</v>
      </c>
      <c r="I43" s="135">
        <f aca="true" t="shared" si="4" ref="I43:I54">ROUND(SUM(E43*H43),2)</f>
        <v>1219.21</v>
      </c>
      <c r="J43" s="41"/>
    </row>
    <row r="44" spans="1:10" ht="39" customHeight="1">
      <c r="A44" s="37" t="s">
        <v>116</v>
      </c>
      <c r="B44" s="95" t="s">
        <v>69</v>
      </c>
      <c r="C44" s="97" t="s">
        <v>117</v>
      </c>
      <c r="D44" s="98" t="s">
        <v>115</v>
      </c>
      <c r="E44" s="51">
        <f>'MEM CALC'!M135</f>
        <v>299.56</v>
      </c>
      <c r="F44" s="50">
        <v>1.66</v>
      </c>
      <c r="G44" s="93">
        <v>0.2882</v>
      </c>
      <c r="H44" s="73">
        <f t="shared" si="1"/>
        <v>2.14</v>
      </c>
      <c r="I44" s="73">
        <f t="shared" si="4"/>
        <v>641.06</v>
      </c>
      <c r="J44" s="41"/>
    </row>
    <row r="45" spans="1:10" ht="102.75" customHeight="1">
      <c r="A45" s="37" t="s">
        <v>118</v>
      </c>
      <c r="B45" s="95" t="s">
        <v>70</v>
      </c>
      <c r="C45" s="48" t="s">
        <v>119</v>
      </c>
      <c r="D45" s="99" t="s">
        <v>17</v>
      </c>
      <c r="E45" s="51">
        <f>'MEM CALC'!M149</f>
        <v>360.9</v>
      </c>
      <c r="F45" s="50">
        <v>146.96</v>
      </c>
      <c r="G45" s="93">
        <v>0.2882</v>
      </c>
      <c r="H45" s="73">
        <f t="shared" si="1"/>
        <v>189.31</v>
      </c>
      <c r="I45" s="73">
        <f t="shared" si="4"/>
        <v>68321.98</v>
      </c>
      <c r="J45" s="41"/>
    </row>
    <row r="46" spans="1:10" ht="28.5" customHeight="1">
      <c r="A46" s="37" t="s">
        <v>120</v>
      </c>
      <c r="B46" s="95" t="s">
        <v>71</v>
      </c>
      <c r="C46" s="100" t="s">
        <v>121</v>
      </c>
      <c r="D46" s="96" t="s">
        <v>18</v>
      </c>
      <c r="E46" s="51">
        <f>'MEM CALC'!M165</f>
        <v>79</v>
      </c>
      <c r="F46" s="50">
        <v>53.32</v>
      </c>
      <c r="G46" s="93">
        <v>0.2882</v>
      </c>
      <c r="H46" s="73">
        <f t="shared" si="1"/>
        <v>68.69</v>
      </c>
      <c r="I46" s="73">
        <f t="shared" si="4"/>
        <v>5426.51</v>
      </c>
      <c r="J46" s="41"/>
    </row>
    <row r="47" spans="1:10" ht="63.75" customHeight="1">
      <c r="A47" s="101" t="s">
        <v>122</v>
      </c>
      <c r="B47" s="95" t="s">
        <v>126</v>
      </c>
      <c r="C47" s="100" t="s">
        <v>123</v>
      </c>
      <c r="D47" s="96" t="s">
        <v>19</v>
      </c>
      <c r="E47" s="51">
        <f>'MEM CALC'!M171</f>
        <v>140.9</v>
      </c>
      <c r="F47" s="50">
        <v>13.08</v>
      </c>
      <c r="G47" s="93">
        <v>0.2882</v>
      </c>
      <c r="H47" s="73">
        <f t="shared" si="1"/>
        <v>16.85</v>
      </c>
      <c r="I47" s="73">
        <f t="shared" si="4"/>
        <v>2374.17</v>
      </c>
      <c r="J47" s="41"/>
    </row>
    <row r="48" spans="1:10" ht="42.75" customHeight="1">
      <c r="A48" s="101" t="s">
        <v>124</v>
      </c>
      <c r="B48" s="95" t="s">
        <v>127</v>
      </c>
      <c r="C48" s="100" t="s">
        <v>125</v>
      </c>
      <c r="D48" s="96" t="s">
        <v>19</v>
      </c>
      <c r="E48" s="51">
        <f>'MEM CALC'!M177</f>
        <v>140.9</v>
      </c>
      <c r="F48" s="50">
        <v>23.01</v>
      </c>
      <c r="G48" s="93">
        <v>0.2882</v>
      </c>
      <c r="H48" s="73">
        <f t="shared" si="1"/>
        <v>29.64</v>
      </c>
      <c r="I48" s="73">
        <f t="shared" si="4"/>
        <v>4176.28</v>
      </c>
      <c r="J48" s="41"/>
    </row>
    <row r="49" spans="1:11" ht="120">
      <c r="A49" s="37" t="s">
        <v>129</v>
      </c>
      <c r="B49" s="95" t="s">
        <v>128</v>
      </c>
      <c r="C49" s="48" t="s">
        <v>131</v>
      </c>
      <c r="D49" s="44" t="s">
        <v>17</v>
      </c>
      <c r="E49" s="51">
        <f>'MEM CALC'!M183</f>
        <v>967.5</v>
      </c>
      <c r="F49" s="50">
        <v>15.87</v>
      </c>
      <c r="G49" s="93">
        <v>0.2882</v>
      </c>
      <c r="H49" s="73">
        <f t="shared" si="1"/>
        <v>20.44</v>
      </c>
      <c r="I49" s="73">
        <f t="shared" si="4"/>
        <v>19775.7</v>
      </c>
      <c r="J49" s="41"/>
      <c r="K49" s="35"/>
    </row>
    <row r="50" spans="1:10" ht="36">
      <c r="A50" s="37" t="s">
        <v>219</v>
      </c>
      <c r="B50" s="95" t="s">
        <v>130</v>
      </c>
      <c r="C50" s="48" t="s">
        <v>203</v>
      </c>
      <c r="D50" s="55" t="s">
        <v>23</v>
      </c>
      <c r="E50" s="51">
        <f>'MEM CALC'!M186</f>
        <v>50</v>
      </c>
      <c r="F50" s="50">
        <v>20.81</v>
      </c>
      <c r="G50" s="93">
        <v>0.2882</v>
      </c>
      <c r="H50" s="73">
        <f t="shared" si="1"/>
        <v>26.81</v>
      </c>
      <c r="I50" s="73">
        <f t="shared" si="4"/>
        <v>1340.5</v>
      </c>
      <c r="J50" s="41"/>
    </row>
    <row r="51" spans="1:11" ht="36">
      <c r="A51" s="37" t="s">
        <v>219</v>
      </c>
      <c r="B51" s="95" t="s">
        <v>202</v>
      </c>
      <c r="C51" s="48" t="s">
        <v>201</v>
      </c>
      <c r="D51" s="55" t="s">
        <v>23</v>
      </c>
      <c r="E51" s="51">
        <f>'MEM CALC'!M188</f>
        <v>50</v>
      </c>
      <c r="F51" s="50">
        <v>14</v>
      </c>
      <c r="G51" s="93">
        <v>0.2882</v>
      </c>
      <c r="H51" s="73">
        <f t="shared" si="1"/>
        <v>18.03</v>
      </c>
      <c r="I51" s="73">
        <f t="shared" si="4"/>
        <v>901.5</v>
      </c>
      <c r="J51" s="41"/>
      <c r="K51" s="35"/>
    </row>
    <row r="52" spans="1:10" ht="24">
      <c r="A52" s="37" t="s">
        <v>206</v>
      </c>
      <c r="B52" s="95" t="s">
        <v>207</v>
      </c>
      <c r="C52" s="48" t="s">
        <v>212</v>
      </c>
      <c r="D52" s="55" t="s">
        <v>17</v>
      </c>
      <c r="E52" s="51">
        <f>'MEM CALC'!M190</f>
        <v>450</v>
      </c>
      <c r="F52" s="50">
        <v>7.43</v>
      </c>
      <c r="G52" s="93">
        <v>0.2882</v>
      </c>
      <c r="H52" s="73">
        <f t="shared" si="1"/>
        <v>9.57</v>
      </c>
      <c r="I52" s="73">
        <f t="shared" si="4"/>
        <v>4306.5</v>
      </c>
      <c r="J52" s="41"/>
    </row>
    <row r="53" spans="1:10" ht="24">
      <c r="A53" s="37" t="s">
        <v>211</v>
      </c>
      <c r="B53" s="95" t="s">
        <v>210</v>
      </c>
      <c r="C53" s="48" t="s">
        <v>209</v>
      </c>
      <c r="D53" s="55" t="s">
        <v>17</v>
      </c>
      <c r="E53" s="51">
        <f>'MEM CALC'!M193</f>
        <v>1620</v>
      </c>
      <c r="F53" s="50">
        <v>2.3</v>
      </c>
      <c r="G53" s="93">
        <v>0.2882</v>
      </c>
      <c r="H53" s="73">
        <f t="shared" si="1"/>
        <v>2.96</v>
      </c>
      <c r="I53" s="73">
        <f t="shared" si="4"/>
        <v>4795.2</v>
      </c>
      <c r="J53" s="41"/>
    </row>
    <row r="54" spans="1:10" ht="60">
      <c r="A54" s="37" t="s">
        <v>215</v>
      </c>
      <c r="B54" s="95" t="s">
        <v>217</v>
      </c>
      <c r="C54" s="48" t="s">
        <v>216</v>
      </c>
      <c r="D54" s="55" t="s">
        <v>17</v>
      </c>
      <c r="E54" s="51">
        <f>'MEM CALC'!M195</f>
        <v>1.5</v>
      </c>
      <c r="F54" s="50">
        <v>25.81</v>
      </c>
      <c r="G54" s="93">
        <v>0.2882</v>
      </c>
      <c r="H54" s="73">
        <f t="shared" si="1"/>
        <v>33.25</v>
      </c>
      <c r="I54" s="73">
        <f t="shared" si="4"/>
        <v>49.88</v>
      </c>
      <c r="J54" s="41"/>
    </row>
    <row r="55" spans="1:10" ht="18" customHeight="1">
      <c r="A55" s="37"/>
      <c r="B55" s="44"/>
      <c r="C55" s="48"/>
      <c r="D55" s="49"/>
      <c r="E55" s="51"/>
      <c r="F55" s="50"/>
      <c r="G55" s="52"/>
      <c r="H55" s="52"/>
      <c r="I55" s="52"/>
      <c r="J55" s="41"/>
    </row>
    <row r="56" spans="1:9" ht="15.75" customHeight="1">
      <c r="A56" s="65"/>
      <c r="B56" s="66"/>
      <c r="C56" s="70" t="s">
        <v>38</v>
      </c>
      <c r="D56" s="67"/>
      <c r="E56" s="68"/>
      <c r="F56" s="69"/>
      <c r="G56" s="91"/>
      <c r="H56" s="91"/>
      <c r="I56" s="64">
        <f>ROUND(SUM(I8+I16+I29+I41),2)</f>
        <v>241648.69</v>
      </c>
    </row>
    <row r="57" spans="1:9" ht="17.25" customHeight="1">
      <c r="A57" s="37"/>
      <c r="B57" s="44"/>
      <c r="C57" s="48"/>
      <c r="D57" s="55"/>
      <c r="E57" s="51"/>
      <c r="F57" s="50"/>
      <c r="G57" s="52"/>
      <c r="H57" s="52"/>
      <c r="I57" s="63"/>
    </row>
    <row r="58" spans="1:9" ht="18.75" customHeight="1">
      <c r="A58" s="37"/>
      <c r="B58" s="44"/>
      <c r="C58" s="27" t="s">
        <v>39</v>
      </c>
      <c r="D58" s="55"/>
      <c r="E58" s="51"/>
      <c r="F58" s="50"/>
      <c r="G58" s="52"/>
      <c r="H58" s="52"/>
      <c r="I58" s="63"/>
    </row>
    <row r="59" spans="1:9" ht="42" customHeight="1">
      <c r="A59" s="37"/>
      <c r="B59" s="44"/>
      <c r="C59" s="28" t="s">
        <v>89</v>
      </c>
      <c r="D59" s="49"/>
      <c r="E59" s="51"/>
      <c r="F59" s="61"/>
      <c r="G59" s="83"/>
      <c r="H59" s="83"/>
      <c r="I59" s="63"/>
    </row>
    <row r="60" spans="1:9" ht="32.25" customHeight="1">
      <c r="A60" s="37"/>
      <c r="B60" s="44"/>
      <c r="C60" s="28" t="s">
        <v>220</v>
      </c>
      <c r="D60" s="49"/>
      <c r="E60" s="51"/>
      <c r="F60" s="61"/>
      <c r="G60" s="83"/>
      <c r="H60" s="83"/>
      <c r="I60" s="63"/>
    </row>
    <row r="61" spans="1:9" ht="55.5" customHeight="1">
      <c r="A61" s="37"/>
      <c r="B61" s="44"/>
      <c r="C61" s="28" t="s">
        <v>221</v>
      </c>
      <c r="D61" s="49"/>
      <c r="E61" s="51"/>
      <c r="F61" s="50"/>
      <c r="G61" s="52"/>
      <c r="H61" s="52"/>
      <c r="I61" s="63"/>
    </row>
    <row r="62" spans="1:9" ht="42.75" customHeight="1">
      <c r="A62" s="6"/>
      <c r="B62" s="7"/>
      <c r="C62" s="28" t="s">
        <v>222</v>
      </c>
      <c r="D62" s="7"/>
      <c r="E62" s="9"/>
      <c r="F62" s="8"/>
      <c r="G62" s="92"/>
      <c r="H62" s="92"/>
      <c r="I62" s="63"/>
    </row>
    <row r="63" spans="1:9" ht="30.75" customHeight="1">
      <c r="A63" s="37"/>
      <c r="B63" s="62"/>
      <c r="C63" s="28" t="s">
        <v>223</v>
      </c>
      <c r="D63" s="49"/>
      <c r="E63" s="51"/>
      <c r="F63" s="50"/>
      <c r="G63" s="52"/>
      <c r="H63" s="52"/>
      <c r="I63" s="57"/>
    </row>
    <row r="64" spans="1:9" ht="51" customHeight="1">
      <c r="A64" s="118"/>
      <c r="B64" s="119"/>
      <c r="C64" s="123" t="s">
        <v>224</v>
      </c>
      <c r="D64" s="120"/>
      <c r="E64" s="121"/>
      <c r="F64" s="122"/>
      <c r="G64" s="124"/>
      <c r="H64" s="124"/>
      <c r="I64" s="124"/>
    </row>
  </sheetData>
  <sheetProtection/>
  <mergeCells count="4">
    <mergeCell ref="A3:C3"/>
    <mergeCell ref="E3:F3"/>
    <mergeCell ref="A4:C4"/>
    <mergeCell ref="A5:C5"/>
  </mergeCells>
  <hyperlinks>
    <hyperlink ref="I65083" r:id="rId1" display="DATA:Setembro/2010"/>
    <hyperlink ref="I65077" r:id="rId2" display="DATA:Setembro/2010"/>
    <hyperlink ref="I65071" r:id="rId3" display="DATA:Setembro/2010"/>
    <hyperlink ref="I65048" r:id="rId4" display="DATA:Setembro/2010"/>
    <hyperlink ref="I65046" r:id="rId5" display="DATA:Setembro/2010"/>
    <hyperlink ref="I65084" r:id="rId6" display="DATA:Setembro/2010"/>
    <hyperlink ref="I65078" r:id="rId7" display="DATA:Setembro/2010"/>
    <hyperlink ref="I65072" r:id="rId8" display="DATA:Setembro/2010"/>
    <hyperlink ref="I65049" r:id="rId9" display="DATA:Setembro/2010"/>
    <hyperlink ref="I65047" r:id="rId10" display="DATA:Setembro/2010"/>
    <hyperlink ref="I65082" r:id="rId11" display="DATA:Setembro/2010"/>
    <hyperlink ref="I65076" r:id="rId12" display="DATA:Setembro/2010"/>
    <hyperlink ref="I65070" r:id="rId13" display="DATA:Setembro/2010"/>
    <hyperlink ref="I65045" r:id="rId14" display="DATA:Setembro/2010"/>
    <hyperlink ref="I65122" r:id="rId15" display="DATA:Setembro/2010"/>
    <hyperlink ref="I65116" r:id="rId16" display="DATA:Setembro/2010"/>
    <hyperlink ref="I65110" r:id="rId17" display="DATA:Setembro/2010"/>
    <hyperlink ref="I65087" r:id="rId18" display="DATA:Setembro/2010"/>
    <hyperlink ref="I65085" r:id="rId19" display="DATA:Setembro/2010"/>
    <hyperlink ref="I6" r:id="rId20" display="DATA:Setembro/2010"/>
    <hyperlink ref="I65130" r:id="rId21" display="DATA:Setembro/2010"/>
    <hyperlink ref="I65124" r:id="rId22" display="DATA:Setembro/2010"/>
    <hyperlink ref="I65118" r:id="rId23" display="DATA:Setembro/2010"/>
    <hyperlink ref="I65095" r:id="rId24" display="DATA:Setembro/2010"/>
    <hyperlink ref="I65093" r:id="rId25" display="DATA:Setembro/2010"/>
    <hyperlink ref="I167" r:id="rId26" display="DATA:Setembro/2010"/>
    <hyperlink ref="I65297" r:id="rId27" display="DATA:Setembro/2010"/>
    <hyperlink ref="I65291" r:id="rId28" display="DATA:Setembro/2010"/>
    <hyperlink ref="I65285" r:id="rId29" display="DATA:Setembro/2010"/>
    <hyperlink ref="I65262" r:id="rId30" display="DATA:Setembro/2010"/>
    <hyperlink ref="I65260" r:id="rId31" display="DATA:Setembro/2010"/>
    <hyperlink ref="I122" r:id="rId32" display="DATA:Setembro/2010"/>
    <hyperlink ref="I120" r:id="rId33" display="DATA:Setembro/2010"/>
    <hyperlink ref="I168" r:id="rId34" display="DATA:Setembro/2010"/>
    <hyperlink ref="I65298" r:id="rId35" display="DATA:Setembro/2010"/>
    <hyperlink ref="I65292" r:id="rId36" display="DATA:Setembro/2010"/>
    <hyperlink ref="I65286" r:id="rId37" display="DATA:Setembro/2010"/>
    <hyperlink ref="I65263" r:id="rId38" display="DATA:Setembro/2010"/>
    <hyperlink ref="I65261" r:id="rId39" display="DATA:Setembro/2010"/>
    <hyperlink ref="I123" r:id="rId40" display="DATA:Setembro/2010"/>
    <hyperlink ref="I121" r:id="rId41" display="DATA:Setembro/2010"/>
    <hyperlink ref="I166" r:id="rId42" display="DATA:Setembro/2010"/>
    <hyperlink ref="I65296" r:id="rId43" display="DATA:Setembro/2010"/>
    <hyperlink ref="I65290" r:id="rId44" display="DATA:Setembro/2010"/>
    <hyperlink ref="I65284" r:id="rId45" display="DATA:Setembro/2010"/>
    <hyperlink ref="I65259" r:id="rId46" display="DATA:Setembro/2010"/>
    <hyperlink ref="I119" r:id="rId47" display="DATA:Setembro/2010"/>
    <hyperlink ref="I206" r:id="rId48" display="DATA:Setembro/2010"/>
    <hyperlink ref="I65324" r:id="rId49" display="DATA:Setembro/2010"/>
    <hyperlink ref="I65301" r:id="rId50" display="DATA:Setembro/2010"/>
    <hyperlink ref="I65299" r:id="rId51" display="DATA:Setembro/2010"/>
    <hyperlink ref="I160" r:id="rId52" display="DATA:Setembro/2010"/>
    <hyperlink ref="I158" r:id="rId53" display="DATA:Setembro/2010"/>
    <hyperlink ref="I65309" r:id="rId54" display="DATA:Setembro/2010"/>
    <hyperlink ref="I65307" r:id="rId55" display="DATA:Setembro/2010"/>
    <hyperlink ref="I65183" r:id="rId56" display="DATA:Setembro/2010"/>
    <hyperlink ref="I65177" r:id="rId57" display="DATA:Setembro/2010"/>
    <hyperlink ref="I65171" r:id="rId58" display="DATA:Setembro/2010"/>
    <hyperlink ref="I65148" r:id="rId59" display="DATA:Setembro/2010"/>
    <hyperlink ref="I65146" r:id="rId60" display="DATA:Setembro/2010"/>
    <hyperlink ref="I65184" r:id="rId61" display="DATA:Setembro/2010"/>
    <hyperlink ref="I65178" r:id="rId62" display="DATA:Setembro/2010"/>
    <hyperlink ref="I65172" r:id="rId63" display="DATA:Setembro/2010"/>
    <hyperlink ref="I65149" r:id="rId64" display="DATA:Setembro/2010"/>
    <hyperlink ref="I65147" r:id="rId65" display="DATA:Setembro/2010"/>
    <hyperlink ref="I65182" r:id="rId66" display="DATA:Setembro/2010"/>
    <hyperlink ref="I65176" r:id="rId67" display="DATA:Setembro/2010"/>
    <hyperlink ref="I65170" r:id="rId68" display="DATA:Setembro/2010"/>
    <hyperlink ref="I65145" r:id="rId69" display="DATA:Setembro/2010"/>
    <hyperlink ref="I92" r:id="rId70" display="DATA:Setembro/2010"/>
    <hyperlink ref="I65222" r:id="rId71" display="DATA:Setembro/2010"/>
    <hyperlink ref="I65216" r:id="rId72" display="DATA:Setembro/2010"/>
    <hyperlink ref="I65210" r:id="rId73" display="DATA:Setembro/2010"/>
    <hyperlink ref="I65187" r:id="rId74" display="DATA:Setembro/2010"/>
    <hyperlink ref="I65185" r:id="rId75" display="DATA:Setembro/2010"/>
    <hyperlink ref="I65230" r:id="rId76" display="DATA:Setembro/2010"/>
    <hyperlink ref="I65224" r:id="rId77" display="DATA:Setembro/2010"/>
    <hyperlink ref="I65218" r:id="rId78" display="DATA:Setembro/2010"/>
    <hyperlink ref="I65195" r:id="rId79" display="DATA:Setembro/2010"/>
    <hyperlink ref="I65193" r:id="rId80" display="DATA:Setembro/2010"/>
    <hyperlink ref="I65132" r:id="rId81" display="DATA:Setembro/2010"/>
    <hyperlink ref="I65126" r:id="rId82" display="DATA:Setembro/2010"/>
    <hyperlink ref="I65120" r:id="rId83" display="DATA:Setembro/2010"/>
    <hyperlink ref="I65097" r:id="rId84" display="DATA:Setembro/2010"/>
    <hyperlink ref="I65133" r:id="rId85" display="DATA:Setembro/2010"/>
    <hyperlink ref="I65127" r:id="rId86" display="DATA:Setembro/2010"/>
    <hyperlink ref="I65121" r:id="rId87" display="DATA:Setembro/2010"/>
    <hyperlink ref="I65098" r:id="rId88" display="DATA:Setembro/2010"/>
    <hyperlink ref="I65096" r:id="rId89" display="DATA:Setembro/2010"/>
    <hyperlink ref="I65131" r:id="rId90" display="DATA:Setembro/2010"/>
    <hyperlink ref="I65125" r:id="rId91" display="DATA:Setembro/2010"/>
    <hyperlink ref="I65119" r:id="rId92" display="DATA:Setembro/2010"/>
    <hyperlink ref="I65094" r:id="rId93" display="DATA:Setembro/2010"/>
    <hyperlink ref="I65165" r:id="rId94" display="DATA:Setembro/2010"/>
    <hyperlink ref="I65159" r:id="rId95" display="DATA:Setembro/2010"/>
    <hyperlink ref="I65136" r:id="rId96" display="DATA:Setembro/2010"/>
    <hyperlink ref="I65134" r:id="rId97" display="DATA:Setembro/2010"/>
    <hyperlink ref="I65179" r:id="rId98" display="DATA:Setembro/2010"/>
    <hyperlink ref="I65173" r:id="rId99" display="DATA:Setembro/2010"/>
    <hyperlink ref="I65167" r:id="rId100" display="DATA:Setembro/2010"/>
    <hyperlink ref="I65144" r:id="rId101" display="DATA:Setembro/2010"/>
    <hyperlink ref="I65142" r:id="rId102" display="DATA:Setembro/2010"/>
    <hyperlink ref="I65117" r:id="rId103" display="DATA:Setembro/2010"/>
    <hyperlink ref="I65111" r:id="rId104" display="DATA:Setembro/2010"/>
    <hyperlink ref="I65105" r:id="rId105" display="DATA:Setembro/2010"/>
    <hyperlink ref="I65080" r:id="rId106" display="DATA:Setembro/2010"/>
    <hyperlink ref="I65112" r:id="rId107" display="DATA:Setembro/2010"/>
    <hyperlink ref="I65106" r:id="rId108" display="DATA:Setembro/2010"/>
    <hyperlink ref="I65081" r:id="rId109" display="DATA:Setembro/2010"/>
    <hyperlink ref="I65104" r:id="rId110" display="DATA:Setembro/2010"/>
    <hyperlink ref="I65079" r:id="rId111" display="DATA:Setembro/2010"/>
    <hyperlink ref="I65156" r:id="rId112" display="DATA:Setembro/2010"/>
    <hyperlink ref="I65150" r:id="rId113" display="DATA:Setembro/2010"/>
    <hyperlink ref="I65164" r:id="rId114" display="DATA:Setembro/2010"/>
    <hyperlink ref="I65158" r:id="rId115" display="DATA:Setembro/2010"/>
    <hyperlink ref="I65152" r:id="rId116" display="DATA:Setembro/2010"/>
    <hyperlink ref="I65129" r:id="rId117" display="DATA:Setembro/2010"/>
    <hyperlink ref="I65052" r:id="rId118" display="DATA:Setembro/2010"/>
    <hyperlink ref="I65040" r:id="rId119" display="DATA:Setembro/2010"/>
    <hyperlink ref="I65017" r:id="rId120" display="DATA:Setembro/2010"/>
    <hyperlink ref="I65015" r:id="rId121" display="DATA:Setembro/2010"/>
    <hyperlink ref="I65053" r:id="rId122" display="DATA:Setembro/2010"/>
    <hyperlink ref="I65041" r:id="rId123" display="DATA:Setembro/2010"/>
    <hyperlink ref="I65018" r:id="rId124" display="DATA:Setembro/2010"/>
    <hyperlink ref="I65016" r:id="rId125" display="DATA:Setembro/2010"/>
    <hyperlink ref="I65051" r:id="rId126" display="DATA:Setembro/2010"/>
    <hyperlink ref="I65039" r:id="rId127" display="DATA:Setembro/2010"/>
    <hyperlink ref="I65014" r:id="rId128" display="DATA:Setembro/2010"/>
    <hyperlink ref="I65091" r:id="rId129" display="DATA:Setembro/2010"/>
    <hyperlink ref="I65056" r:id="rId130" display="DATA:Setembro/2010"/>
    <hyperlink ref="I65054" r:id="rId131" display="DATA:Setembro/2010"/>
    <hyperlink ref="I65099" r:id="rId132" display="DATA:Setembro/2010"/>
    <hyperlink ref="I65064" r:id="rId133" display="DATA:Setembro/2010"/>
    <hyperlink ref="I65062" r:id="rId134" display="DATA:Setembro/2010"/>
    <hyperlink ref="I65035" r:id="rId135" display="DATA:Setembro/2010"/>
    <hyperlink ref="I65029" r:id="rId136" display="DATA:Setembro/2010"/>
    <hyperlink ref="I65006" r:id="rId137" display="DATA:Setembro/2010"/>
    <hyperlink ref="I65004" r:id="rId138" display="DATA:Setembro/2010"/>
    <hyperlink ref="I65042" r:id="rId139" display="DATA:Setembro/2010"/>
    <hyperlink ref="I65036" r:id="rId140" display="DATA:Setembro/2010"/>
    <hyperlink ref="I65030" r:id="rId141" display="DATA:Setembro/2010"/>
    <hyperlink ref="I65007" r:id="rId142" display="DATA:Setembro/2010"/>
    <hyperlink ref="I65005" r:id="rId143" display="DATA:Setembro/2010"/>
    <hyperlink ref="I65034" r:id="rId144" display="DATA:Setembro/2010"/>
    <hyperlink ref="I65028" r:id="rId145" display="DATA:Setembro/2010"/>
    <hyperlink ref="I65003" r:id="rId146" display="DATA:Setembro/2010"/>
    <hyperlink ref="I65074" r:id="rId147" display="DATA:Setembro/2010"/>
    <hyperlink ref="I65068" r:id="rId148" display="DATA:Setembro/2010"/>
    <hyperlink ref="I65043" r:id="rId149" display="DATA:Setembro/2010"/>
    <hyperlink ref="I65088" r:id="rId150" display="DATA:Setembro/2010"/>
    <hyperlink ref="I65026" r:id="rId151" display="DATA:Setembro/2010"/>
    <hyperlink ref="I65020" r:id="rId152" display="DATA:Setembro/2010"/>
    <hyperlink ref="I64991" r:id="rId153" display="DATA:Setembro/2010"/>
    <hyperlink ref="I64989" r:id="rId154" display="DATA:Setembro/2010"/>
    <hyperlink ref="I65027" r:id="rId155" display="DATA:Setembro/2010"/>
    <hyperlink ref="I65021" r:id="rId156" display="DATA:Setembro/2010"/>
    <hyperlink ref="I64992" r:id="rId157" display="DATA:Setembro/2010"/>
    <hyperlink ref="I64990" r:id="rId158" display="DATA:Setembro/2010"/>
    <hyperlink ref="I65025" r:id="rId159" display="DATA:Setembro/2010"/>
    <hyperlink ref="I65019" r:id="rId160" display="DATA:Setembro/2010"/>
    <hyperlink ref="I65013" r:id="rId161" display="DATA:Setembro/2010"/>
    <hyperlink ref="I64988" r:id="rId162" display="DATA:Setembro/2010"/>
    <hyperlink ref="I65065" r:id="rId163" display="DATA:Setembro/2010"/>
    <hyperlink ref="I65059" r:id="rId164" display="DATA:Setembro/2010"/>
    <hyperlink ref="I65073" r:id="rId165" display="DATA:Setembro/2010"/>
    <hyperlink ref="I65067" r:id="rId166" display="DATA:Setembro/2010"/>
    <hyperlink ref="I65061" r:id="rId167" display="DATA:Setembro/2010"/>
    <hyperlink ref="I65038" r:id="rId168" display="DATA:Setembro/2010"/>
    <hyperlink ref="I65128" r:id="rId169" display="DATA:Setembro/2010"/>
    <hyperlink ref="I65166" r:id="rId170" display="DATA:Setembro/2010"/>
    <hyperlink ref="I65160" r:id="rId171" display="DATA:Setembro/2010"/>
    <hyperlink ref="I65137" r:id="rId172" display="DATA:Setembro/2010"/>
    <hyperlink ref="I65135" r:id="rId173" display="DATA:Setembro/2010"/>
    <hyperlink ref="I65180" r:id="rId174" display="DATA:Setembro/2010"/>
    <hyperlink ref="I65174" r:id="rId175" display="DATA:Setembro/2010"/>
    <hyperlink ref="I65168" r:id="rId176" display="DATA:Setembro/2010"/>
    <hyperlink ref="I65143" r:id="rId177" display="DATA:Setembro/2010"/>
    <hyperlink ref="I217" r:id="rId178" display="DATA:Setembro/2010"/>
    <hyperlink ref="I65347" r:id="rId179" display="DATA:Setembro/2010"/>
    <hyperlink ref="I65341" r:id="rId180" display="DATA:Setembro/2010"/>
    <hyperlink ref="I65335" r:id="rId181" display="DATA:Setembro/2010"/>
    <hyperlink ref="I65312" r:id="rId182" display="DATA:Setembro/2010"/>
    <hyperlink ref="I65310" r:id="rId183" display="DATA:Setembro/2010"/>
    <hyperlink ref="I172" r:id="rId184" display="DATA:Setembro/2010"/>
    <hyperlink ref="I170" r:id="rId185" display="DATA:Setembro/2010"/>
    <hyperlink ref="I218" r:id="rId186" display="DATA:Setembro/2010"/>
    <hyperlink ref="I65348" r:id="rId187" display="DATA:Setembro/2010"/>
    <hyperlink ref="I65342" r:id="rId188" display="DATA:Setembro/2010"/>
    <hyperlink ref="I65336" r:id="rId189" display="DATA:Setembro/2010"/>
    <hyperlink ref="I65313" r:id="rId190" display="DATA:Setembro/2010"/>
    <hyperlink ref="I65311" r:id="rId191" display="DATA:Setembro/2010"/>
    <hyperlink ref="I173" r:id="rId192" display="DATA:Setembro/2010"/>
    <hyperlink ref="I171" r:id="rId193" display="DATA:Setembro/2010"/>
    <hyperlink ref="I216" r:id="rId194" display="DATA:Setembro/2010"/>
    <hyperlink ref="I65346" r:id="rId195" display="DATA:Setembro/2010"/>
    <hyperlink ref="I65340" r:id="rId196" display="DATA:Setembro/2010"/>
    <hyperlink ref="I65334" r:id="rId197" display="DATA:Setembro/2010"/>
    <hyperlink ref="I169" r:id="rId198" display="DATA:Setembro/2010"/>
    <hyperlink ref="I256" r:id="rId199" display="DATA:Setembro/2010"/>
    <hyperlink ref="I65349" r:id="rId200" display="DATA:Setembro/2010"/>
    <hyperlink ref="I210" r:id="rId201" display="DATA:Setembro/2010"/>
    <hyperlink ref="I208" r:id="rId202" display="DATA:Setembro/2010"/>
    <hyperlink ref="I70" r:id="rId203" display="DATA:Setembro/2010"/>
    <hyperlink ref="I65233" r:id="rId204" display="DATA:Setembro/2010"/>
    <hyperlink ref="I65227" r:id="rId205" display="DATA:Setembro/2010"/>
    <hyperlink ref="I65221" r:id="rId206" display="DATA:Setembro/2010"/>
    <hyperlink ref="I65198" r:id="rId207" display="DATA:Setembro/2010"/>
    <hyperlink ref="I65196" r:id="rId208" display="DATA:Setembro/2010"/>
    <hyperlink ref="I71" r:id="rId209" display="DATA:Setembro/2010"/>
    <hyperlink ref="I65234" r:id="rId210" display="DATA:Setembro/2010"/>
    <hyperlink ref="I65228" r:id="rId211" display="DATA:Setembro/2010"/>
    <hyperlink ref="I65199" r:id="rId212" display="DATA:Setembro/2010"/>
    <hyperlink ref="I65197" r:id="rId213" display="DATA:Setembro/2010"/>
    <hyperlink ref="I69" r:id="rId214" display="DATA:Setembro/2010"/>
    <hyperlink ref="I65232" r:id="rId215" display="DATA:Setembro/2010"/>
    <hyperlink ref="I65226" r:id="rId216" display="DATA:Setembro/2010"/>
    <hyperlink ref="I65220" r:id="rId217" display="DATA:Setembro/2010"/>
    <hyperlink ref="I142" r:id="rId218" display="DATA:Setembro/2010"/>
    <hyperlink ref="I65272" r:id="rId219" display="DATA:Setembro/2010"/>
    <hyperlink ref="I65266" r:id="rId220" display="DATA:Setembro/2010"/>
    <hyperlink ref="I65237" r:id="rId221" display="DATA:Setembro/2010"/>
    <hyperlink ref="I65235" r:id="rId222" display="DATA:Setembro/2010"/>
    <hyperlink ref="I65280" r:id="rId223" display="DATA:Setembro/2010"/>
    <hyperlink ref="I65274" r:id="rId224" display="DATA:Setembro/2010"/>
    <hyperlink ref="I65268" r:id="rId225" display="DATA:Setembro/2010"/>
    <hyperlink ref="I65245" r:id="rId226" display="DATA:Setembro/2010"/>
    <hyperlink ref="I65243" r:id="rId227" display="DATA:Setembro/2010"/>
    <hyperlink ref="I65181" r:id="rId228" display="DATA:Setembro/2010"/>
    <hyperlink ref="I65175" r:id="rId229" display="DATA:Setembro/2010"/>
    <hyperlink ref="I65169" r:id="rId230" display="DATA:Setembro/2010"/>
    <hyperlink ref="I65215" r:id="rId231" display="DATA:Setembro/2010"/>
    <hyperlink ref="I65209" r:id="rId232" display="DATA:Setembro/2010"/>
    <hyperlink ref="I65186" r:id="rId233" display="DATA:Setembro/2010"/>
    <hyperlink ref="I65229" r:id="rId234" display="DATA:Setembro/2010"/>
    <hyperlink ref="I65223" r:id="rId235" display="DATA:Setembro/2010"/>
    <hyperlink ref="I65217" r:id="rId236" display="DATA:Setembro/2010"/>
    <hyperlink ref="I65194" r:id="rId237" display="DATA:Setembro/2010"/>
    <hyperlink ref="I65192" r:id="rId238" display="DATA:Setembro/2010"/>
    <hyperlink ref="I65161" r:id="rId239" display="DATA:Setembro/2010"/>
    <hyperlink ref="I65155" r:id="rId240" display="DATA:Setembro/2010"/>
    <hyperlink ref="I65162" r:id="rId241" display="DATA:Setembro/2010"/>
    <hyperlink ref="I65154" r:id="rId242" display="DATA:Setembro/2010"/>
    <hyperlink ref="I65206" r:id="rId243" display="DATA:Setembro/2010"/>
    <hyperlink ref="I65200" r:id="rId244" display="DATA:Setembro/2010"/>
    <hyperlink ref="I65214" r:id="rId245" display="DATA:Setembro/2010"/>
    <hyperlink ref="I65208" r:id="rId246" display="DATA:Setembro/2010"/>
    <hyperlink ref="I65202" r:id="rId247" display="DATA:Setembro/2010"/>
    <hyperlink ref="I65102" r:id="rId248" display="DATA:Setembro/2010"/>
    <hyperlink ref="I65090" r:id="rId249" display="DATA:Setembro/2010"/>
    <hyperlink ref="I65103" r:id="rId250" display="DATA:Setembro/2010"/>
    <hyperlink ref="I65066" r:id="rId251" display="DATA:Setembro/2010"/>
    <hyperlink ref="I65101" r:id="rId252" display="DATA:Setembro/2010"/>
    <hyperlink ref="I65089" r:id="rId253" display="DATA:Setembro/2010"/>
    <hyperlink ref="I65141" r:id="rId254" display="DATA:Setembro/2010"/>
    <hyperlink ref="I65114" r:id="rId255" display="DATA:Setembro/2010"/>
    <hyperlink ref="I65092" r:id="rId256" display="DATA:Setembro/2010"/>
    <hyperlink ref="I65086" r:id="rId257" display="DATA:Setembro/2010"/>
    <hyperlink ref="I65057" r:id="rId258" display="DATA:Setembro/2010"/>
    <hyperlink ref="I65055" r:id="rId259" display="DATA:Setembro/2010"/>
    <hyperlink ref="I65138" r:id="rId260" display="DATA:Setembro/2010"/>
    <hyperlink ref="I65075" r:id="rId261" display="DATA:Setembro/2010"/>
    <hyperlink ref="I65069" r:id="rId262" display="DATA:Setembro/2010"/>
    <hyperlink ref="I65063" r:id="rId263" display="DATA:Setembro/2010"/>
    <hyperlink ref="I65115" r:id="rId264" display="DATA:Setembro/2010"/>
    <hyperlink ref="I65109" r:id="rId265" display="DATA:Setembro/2010"/>
    <hyperlink ref="I65123" r:id="rId266" display="DATA:Setembro/2010"/>
    <hyperlink ref="I65113" r:id="rId267" display="DATA:Setembro/2010"/>
    <hyperlink ref="I65191" r:id="rId268" display="DATA:Setembro/2010"/>
    <hyperlink ref="I88" r:id="rId269" display="DATA:Setembro/2010"/>
    <hyperlink ref="I65212" r:id="rId270" display="DATA:Setembro/2010"/>
    <hyperlink ref="I65189" r:id="rId271" display="DATA:Setembro/2010"/>
    <hyperlink ref="I64962" r:id="rId272" display="DATA:Setembro/2010"/>
    <hyperlink ref="I64956" r:id="rId273" display="DATA:Setembro/2010"/>
    <hyperlink ref="I64950" r:id="rId274" display="DATA:Setembro/2010"/>
    <hyperlink ref="I64927" r:id="rId275" display="DATA:Setembro/2010"/>
    <hyperlink ref="I64925" r:id="rId276" display="DATA:Setembro/2010"/>
    <hyperlink ref="I64963" r:id="rId277" display="DATA:Setembro/2010"/>
    <hyperlink ref="I64957" r:id="rId278" display="DATA:Setembro/2010"/>
    <hyperlink ref="I64951" r:id="rId279" display="DATA:Setembro/2010"/>
    <hyperlink ref="I64928" r:id="rId280" display="DATA:Setembro/2010"/>
    <hyperlink ref="I64926" r:id="rId281" display="DATA:Setembro/2010"/>
    <hyperlink ref="I64961" r:id="rId282" display="DATA:Setembro/2010"/>
    <hyperlink ref="I64955" r:id="rId283" display="DATA:Setembro/2010"/>
    <hyperlink ref="I64949" r:id="rId284" display="DATA:Setembro/2010"/>
    <hyperlink ref="I64924" r:id="rId285" display="DATA:Setembro/2010"/>
    <hyperlink ref="I65001" r:id="rId286" display="DATA:Setembro/2010"/>
    <hyperlink ref="I64995" r:id="rId287" display="DATA:Setembro/2010"/>
    <hyperlink ref="I64966" r:id="rId288" display="DATA:Setembro/2010"/>
    <hyperlink ref="I64964" r:id="rId289" display="DATA:Setembro/2010"/>
    <hyperlink ref="I65009" r:id="rId290" display="DATA:Setembro/2010"/>
    <hyperlink ref="I64997" r:id="rId291" display="DATA:Setembro/2010"/>
    <hyperlink ref="I64974" r:id="rId292" display="DATA:Setembro/2010"/>
    <hyperlink ref="I64972" r:id="rId293" display="DATA:Setembro/2010"/>
    <hyperlink ref="I65139" r:id="rId294" display="DATA:Setembro/2010"/>
    <hyperlink ref="I65140" r:id="rId295" display="DATA:Setembro/2010"/>
    <hyperlink ref="I65163" r:id="rId296" display="DATA:Setembro/2010"/>
    <hyperlink ref="I85" r:id="rId297" display="DATA:Setembro/2010"/>
    <hyperlink ref="I65203" r:id="rId298" display="DATA:Setembro/2010"/>
    <hyperlink ref="I65188" r:id="rId299" display="DATA:Setembro/2010"/>
    <hyperlink ref="I65050" r:id="rId300" display="DATA:Setembro/2010"/>
    <hyperlink ref="I65024" r:id="rId301" display="DATA:Setembro/2010"/>
    <hyperlink ref="I65011" r:id="rId302" display="DATA:Setembro/2010"/>
    <hyperlink ref="I64999" r:id="rId303" display="DATA:Setembro/2010"/>
    <hyperlink ref="I64976" r:id="rId304" display="DATA:Setembro/2010"/>
    <hyperlink ref="I65012" r:id="rId305" display="DATA:Setembro/2010"/>
    <hyperlink ref="I65000" r:id="rId306" display="DATA:Setembro/2010"/>
    <hyperlink ref="I64977" r:id="rId307" display="DATA:Setembro/2010"/>
    <hyperlink ref="I64975" r:id="rId308" display="DATA:Setembro/2010"/>
    <hyperlink ref="I65010" r:id="rId309" display="DATA:Setembro/2010"/>
    <hyperlink ref="I64998" r:id="rId310" display="DATA:Setembro/2010"/>
    <hyperlink ref="I64973" r:id="rId311" display="DATA:Setembro/2010"/>
    <hyperlink ref="I65044" r:id="rId312" display="DATA:Setembro/2010"/>
    <hyperlink ref="I65058" r:id="rId313" display="DATA:Setembro/2010"/>
    <hyperlink ref="I65023" r:id="rId314" display="DATA:Setembro/2010"/>
    <hyperlink ref="I64996" r:id="rId315" display="DATA:Setembro/2010"/>
    <hyperlink ref="I64984" r:id="rId316" display="DATA:Setembro/2010"/>
    <hyperlink ref="I64959" r:id="rId317" display="DATA:Setembro/2010"/>
    <hyperlink ref="I64985" r:id="rId318" display="DATA:Setembro/2010"/>
    <hyperlink ref="I64960" r:id="rId319" display="DATA:Setembro/2010"/>
    <hyperlink ref="I64983" r:id="rId320" display="DATA:Setembro/2010"/>
    <hyperlink ref="I64958" r:id="rId321" display="DATA:Setembro/2010"/>
    <hyperlink ref="I65037" r:id="rId322" display="DATA:Setembro/2010"/>
    <hyperlink ref="I65031" r:id="rId323" display="DATA:Setembro/2010"/>
    <hyperlink ref="I65008" r:id="rId324" display="DATA:Setembro/2010"/>
    <hyperlink ref="I64931" r:id="rId325" display="DATA:Setembro/2010"/>
    <hyperlink ref="I64919" r:id="rId326" display="DATA:Setembro/2010"/>
    <hyperlink ref="I64896" r:id="rId327" display="DATA:Setembro/2010"/>
    <hyperlink ref="I64894" r:id="rId328" display="DATA:Setembro/2010"/>
    <hyperlink ref="I64932" r:id="rId329" display="DATA:Setembro/2010"/>
    <hyperlink ref="I64920" r:id="rId330" display="DATA:Setembro/2010"/>
    <hyperlink ref="I64897" r:id="rId331" display="DATA:Setembro/2010"/>
    <hyperlink ref="I64895" r:id="rId332" display="DATA:Setembro/2010"/>
    <hyperlink ref="I64930" r:id="rId333" display="DATA:Setembro/2010"/>
    <hyperlink ref="I64918" r:id="rId334" display="DATA:Setembro/2010"/>
    <hyperlink ref="I64893" r:id="rId335" display="DATA:Setembro/2010"/>
    <hyperlink ref="I64970" r:id="rId336" display="DATA:Setembro/2010"/>
    <hyperlink ref="I64935" r:id="rId337" display="DATA:Setembro/2010"/>
    <hyperlink ref="I64933" r:id="rId338" display="DATA:Setembro/2010"/>
    <hyperlink ref="I64978" r:id="rId339" display="DATA:Setembro/2010"/>
    <hyperlink ref="I64943" r:id="rId340" display="DATA:Setembro/2010"/>
    <hyperlink ref="I64941" r:id="rId341" display="DATA:Setembro/2010"/>
    <hyperlink ref="I64914" r:id="rId342" display="DATA:Setembro/2010"/>
    <hyperlink ref="I64908" r:id="rId343" display="DATA:Setembro/2010"/>
    <hyperlink ref="I64885" r:id="rId344" display="DATA:Setembro/2010"/>
    <hyperlink ref="I64883" r:id="rId345" display="DATA:Setembro/2010"/>
    <hyperlink ref="I64921" r:id="rId346" display="DATA:Setembro/2010"/>
    <hyperlink ref="I64915" r:id="rId347" display="DATA:Setembro/2010"/>
    <hyperlink ref="I64909" r:id="rId348" display="DATA:Setembro/2010"/>
    <hyperlink ref="I64886" r:id="rId349" display="DATA:Setembro/2010"/>
    <hyperlink ref="I64884" r:id="rId350" display="DATA:Setembro/2010"/>
    <hyperlink ref="I64913" r:id="rId351" display="DATA:Setembro/2010"/>
    <hyperlink ref="I64907" r:id="rId352" display="DATA:Setembro/2010"/>
    <hyperlink ref="I64882" r:id="rId353" display="DATA:Setembro/2010"/>
    <hyperlink ref="I64953" r:id="rId354" display="DATA:Setembro/2010"/>
    <hyperlink ref="I64947" r:id="rId355" display="DATA:Setembro/2010"/>
    <hyperlink ref="I64922" r:id="rId356" display="DATA:Setembro/2010"/>
    <hyperlink ref="I64967" r:id="rId357" display="DATA:Setembro/2010"/>
    <hyperlink ref="I64905" r:id="rId358" display="DATA:Setembro/2010"/>
    <hyperlink ref="I64899" r:id="rId359" display="DATA:Setembro/2010"/>
    <hyperlink ref="I64870" r:id="rId360" display="DATA:Setembro/2010"/>
    <hyperlink ref="I64868" r:id="rId361" display="DATA:Setembro/2010"/>
    <hyperlink ref="I64906" r:id="rId362" display="DATA:Setembro/2010"/>
    <hyperlink ref="I64900" r:id="rId363" display="DATA:Setembro/2010"/>
    <hyperlink ref="I64871" r:id="rId364" display="DATA:Setembro/2010"/>
    <hyperlink ref="I64869" r:id="rId365" display="DATA:Setembro/2010"/>
    <hyperlink ref="I64904" r:id="rId366" display="DATA:Setembro/2010"/>
    <hyperlink ref="I64898" r:id="rId367" display="DATA:Setembro/2010"/>
    <hyperlink ref="I64892" r:id="rId368" display="DATA:Setembro/2010"/>
    <hyperlink ref="I64867" r:id="rId369" display="DATA:Setembro/2010"/>
    <hyperlink ref="I64944" r:id="rId370" display="DATA:Setembro/2010"/>
    <hyperlink ref="I64938" r:id="rId371" display="DATA:Setembro/2010"/>
    <hyperlink ref="I64952" r:id="rId372" display="DATA:Setembro/2010"/>
    <hyperlink ref="I64946" r:id="rId373" display="DATA:Setembro/2010"/>
    <hyperlink ref="I64940" r:id="rId374" display="DATA:Setembro/2010"/>
    <hyperlink ref="I64917" r:id="rId375" display="DATA:Setembro/2010"/>
    <hyperlink ref="I65022" r:id="rId376" display="DATA:Setembro/2010"/>
    <hyperlink ref="I96" r:id="rId377" display="DATA:Setembro/2010"/>
    <hyperlink ref="I97" r:id="rId378" display="DATA:Setembro/2010"/>
    <hyperlink ref="I65190" r:id="rId379" display="DATA:Setembro/2010"/>
    <hyperlink ref="I95" r:id="rId380" display="DATA:Setembro/2010"/>
    <hyperlink ref="I65225" r:id="rId381" display="DATA:Setembro/2010"/>
    <hyperlink ref="I65219" r:id="rId382" display="DATA:Setembro/2010"/>
    <hyperlink ref="I65213" r:id="rId383" display="DATA:Setembro/2010"/>
    <hyperlink ref="I135" r:id="rId384" display="DATA:Setembro/2010"/>
    <hyperlink ref="I65253" r:id="rId385" display="DATA:Setembro/2010"/>
    <hyperlink ref="I89" r:id="rId386" display="DATA:Setembro/2010"/>
    <hyperlink ref="I87" r:id="rId387" display="DATA:Setembro/2010"/>
    <hyperlink ref="I65238" r:id="rId388" display="DATA:Setembro/2010"/>
    <hyperlink ref="I65236" r:id="rId389" display="DATA:Setembro/2010"/>
    <hyperlink ref="I65100" r:id="rId390" display="DATA:Setembro/2010"/>
    <hyperlink ref="I65107" r:id="rId391" display="DATA:Setembro/2010"/>
    <hyperlink ref="I65151" r:id="rId392" display="DATA:Setembro/2010"/>
    <hyperlink ref="I65153" r:id="rId393" display="DATA:Setembro/2010"/>
    <hyperlink ref="I65060" r:id="rId394" display="DATA:Setembro/2010"/>
    <hyperlink ref="I65108" r:id="rId395" display="DATA:Setembro/2010"/>
    <hyperlink ref="I65033" r:id="rId396" display="DATA:Setembro/2010"/>
    <hyperlink ref="I64981" r:id="rId397" display="DATA:Setembro/2010"/>
    <hyperlink ref="I64969" r:id="rId398" display="DATA:Setembro/2010"/>
    <hyperlink ref="I64982" r:id="rId399" display="DATA:Setembro/2010"/>
    <hyperlink ref="I64945" r:id="rId400" display="DATA:Setembro/2010"/>
    <hyperlink ref="I64980" r:id="rId401" display="DATA:Setembro/2010"/>
    <hyperlink ref="I64968" r:id="rId402" display="DATA:Setembro/2010"/>
    <hyperlink ref="I64993" r:id="rId403" display="DATA:Setembro/2010"/>
    <hyperlink ref="I64971" r:id="rId404" display="DATA:Setembro/2010"/>
    <hyperlink ref="I64965" r:id="rId405" display="DATA:Setembro/2010"/>
    <hyperlink ref="I64936" r:id="rId406" display="DATA:Setembro/2010"/>
    <hyperlink ref="I64934" r:id="rId407" display="DATA:Setembro/2010"/>
    <hyperlink ref="I64954" r:id="rId408" display="DATA:Setembro/2010"/>
    <hyperlink ref="I64948" r:id="rId409" display="DATA:Setembro/2010"/>
    <hyperlink ref="I64942" r:id="rId410" display="DATA:Setembro/2010"/>
    <hyperlink ref="I64994" r:id="rId411" display="DATA:Setembro/2010"/>
    <hyperlink ref="I65002" r:id="rId412" display="DATA:Setembro/2010"/>
    <hyperlink ref="I7" r:id="rId413" display="DATA:Setembro/2010"/>
    <hyperlink ref="I65157" r:id="rId414" display="DATA:Setembro/2010"/>
    <hyperlink ref="I79" r:id="rId415" display="DATA:Setembro/2010"/>
    <hyperlink ref="I65032" r:id="rId416" display="DATA:Setembro/2010"/>
    <hyperlink ref="I64979" r:id="rId417" display="DATA:Setembro/2010"/>
    <hyperlink ref="I64890" r:id="rId418" display="DATA:Setembro/2010"/>
    <hyperlink ref="I64888" r:id="rId419" display="DATA:Setembro/2010"/>
    <hyperlink ref="I64891" r:id="rId420" display="DATA:Setembro/2010"/>
    <hyperlink ref="I64889" r:id="rId421" display="DATA:Setembro/2010"/>
    <hyperlink ref="I64912" r:id="rId422" display="DATA:Setembro/2010"/>
    <hyperlink ref="I64887" r:id="rId423" display="DATA:Setembro/2010"/>
    <hyperlink ref="I64929" r:id="rId424" display="DATA:Setembro/2010"/>
    <hyperlink ref="I64937" r:id="rId425" display="DATA:Setembro/2010"/>
    <hyperlink ref="I64902" r:id="rId426" display="DATA:Setembro/2010"/>
    <hyperlink ref="I64879" r:id="rId427" display="DATA:Setembro/2010"/>
    <hyperlink ref="I64877" r:id="rId428" display="DATA:Setembro/2010"/>
    <hyperlink ref="I64903" r:id="rId429" display="DATA:Setembro/2010"/>
    <hyperlink ref="I64880" r:id="rId430" display="DATA:Setembro/2010"/>
    <hyperlink ref="I64878" r:id="rId431" display="DATA:Setembro/2010"/>
    <hyperlink ref="I64901" r:id="rId432" display="DATA:Setembro/2010"/>
    <hyperlink ref="I64876" r:id="rId433" display="DATA:Setembro/2010"/>
    <hyperlink ref="I64916" r:id="rId434" display="DATA:Setembro/2010"/>
    <hyperlink ref="I64864" r:id="rId435" display="DATA:Setembro/2010"/>
    <hyperlink ref="I64862" r:id="rId436" display="DATA:Setembro/2010"/>
    <hyperlink ref="I64865" r:id="rId437" display="DATA:Setembro/2010"/>
    <hyperlink ref="I64863" r:id="rId438" display="DATA:Setembro/2010"/>
    <hyperlink ref="I64861" r:id="rId439" display="DATA:Setembro/2010"/>
    <hyperlink ref="I64911" r:id="rId440" display="DATA:Setembro/2010"/>
    <hyperlink ref="I90" r:id="rId441" display="DATA:Setembro/2010"/>
    <hyperlink ref="I91" r:id="rId442" display="DATA:Setembro/2010"/>
    <hyperlink ref="I65207" r:id="rId443" display="DATA:Setembro/2010"/>
    <hyperlink ref="I129" r:id="rId444" display="DATA:Setembro/2010"/>
    <hyperlink ref="I65247" r:id="rId445" display="DATA:Setembro/2010"/>
    <hyperlink ref="I83" r:id="rId446" display="DATA:Setembro/2010"/>
    <hyperlink ref="I81" r:id="rId447" display="DATA:Setembro/2010"/>
    <hyperlink ref="I64939" r:id="rId448" display="DATA:Setembro/2010"/>
    <hyperlink ref="I64987" r:id="rId449" display="DATA:Setembro/2010"/>
    <hyperlink ref="I64986" r:id="rId450" display="DATA:Setembro/2010"/>
    <hyperlink ref="I1" r:id="rId451" display="DATA:Setembro/2010"/>
    <hyperlink ref="I64923" r:id="rId452" display="DATA:Setembro/2010"/>
    <hyperlink ref="I64910" r:id="rId453" display="DATA:Setembro/2010"/>
    <hyperlink ref="I64881" r:id="rId454" display="DATA:Setembro/2010"/>
    <hyperlink ref="I64866" r:id="rId455" display="DATA:Setembro/2010"/>
    <hyperlink ref="I93" r:id="rId456" display="DATA:Setembro/2010"/>
    <hyperlink ref="I65211" r:id="rId457" display="DATA:Setembro/2010"/>
    <hyperlink ref="I131" r:id="rId458" display="DATA:Setembro/2010"/>
    <hyperlink ref="I65249" r:id="rId459" display="DATA:Setembro/2010"/>
    <hyperlink ref="I3" r:id="rId460" display="DATA:Setembro/2010"/>
    <hyperlink ref="I75" r:id="rId461" display="DATA:Setembro/2010"/>
    <hyperlink ref="I65205" r:id="rId462" display="DATA:Setembro/2010"/>
    <hyperlink ref="I76" r:id="rId463" display="DATA:Setembro/2010"/>
    <hyperlink ref="I74" r:id="rId464" display="DATA:Setembro/2010"/>
    <hyperlink ref="I65204" r:id="rId465" display="DATA:Setembro/2010"/>
    <hyperlink ref="I114" r:id="rId466" display="DATA:Setembro/2010"/>
    <hyperlink ref="I68" r:id="rId467" display="DATA:Setembro/2010"/>
    <hyperlink ref="I66" r:id="rId468" display="DATA:Setembro/2010"/>
    <hyperlink ref="I125" r:id="rId469" display="DATA:Setembro/2010"/>
    <hyperlink ref="I65255" r:id="rId470" display="DATA:Setembro/2010"/>
    <hyperlink ref="I80" r:id="rId471" display="DATA:Setembro/2010"/>
    <hyperlink ref="I78" r:id="rId472" display="DATA:Setembro/2010"/>
    <hyperlink ref="I126" r:id="rId473" display="DATA:Setembro/2010"/>
    <hyperlink ref="I65256" r:id="rId474" display="DATA:Setembro/2010"/>
    <hyperlink ref="I65250" r:id="rId475" display="DATA:Setembro/2010"/>
    <hyperlink ref="I65244" r:id="rId476" display="DATA:Setembro/2010"/>
    <hyperlink ref="I124" r:id="rId477" display="DATA:Setembro/2010"/>
    <hyperlink ref="I65254" r:id="rId478" display="DATA:Setembro/2010"/>
    <hyperlink ref="I65248" r:id="rId479" display="DATA:Setembro/2010"/>
    <hyperlink ref="I65242" r:id="rId480" display="DATA:Setembro/2010"/>
    <hyperlink ref="I77" r:id="rId481" display="DATA:Setembro/2010"/>
    <hyperlink ref="I164" r:id="rId482" display="DATA:Setembro/2010"/>
    <hyperlink ref="I65282" r:id="rId483" display="DATA:Setembro/2010"/>
    <hyperlink ref="I65257" r:id="rId484" display="DATA:Setembro/2010"/>
    <hyperlink ref="I118" r:id="rId485" display="DATA:Setembro/2010"/>
    <hyperlink ref="I116" r:id="rId486" display="DATA:Setembro/2010"/>
    <hyperlink ref="I65267" r:id="rId487" display="DATA:Setembro/2010"/>
    <hyperlink ref="I65265" r:id="rId488" display="DATA:Setembro/2010"/>
    <hyperlink ref="I86" r:id="rId489" display="DATA:Setembro/2010"/>
    <hyperlink ref="I136" r:id="rId490" display="DATA:Setembro/2010"/>
    <hyperlink ref="I65231" r:id="rId491" display="DATA:Setembro/2010"/>
    <hyperlink ref="I137" r:id="rId492" display="DATA:Setembro/2010"/>
    <hyperlink ref="I175" r:id="rId493" display="DATA:Setembro/2010"/>
    <hyperlink ref="I65270" r:id="rId494" display="DATA:Setembro/2010"/>
    <hyperlink ref="I127" r:id="rId495" display="DATA:Setembro/2010"/>
    <hyperlink ref="I65278" r:id="rId496" display="DATA:Setembro/2010"/>
    <hyperlink ref="I65276" r:id="rId497" display="DATA:Setembro/2010"/>
    <hyperlink ref="I64875" r:id="rId498" display="DATA:Setembro/2010"/>
    <hyperlink ref="I64846" r:id="rId499" display="DATA:Setembro/2010"/>
    <hyperlink ref="I64844" r:id="rId500" display="DATA:Setembro/2010"/>
    <hyperlink ref="I64847" r:id="rId501" display="DATA:Setembro/2010"/>
    <hyperlink ref="I64845" r:id="rId502" display="DATA:Setembro/2010"/>
    <hyperlink ref="I64874" r:id="rId503" display="DATA:Setembro/2010"/>
    <hyperlink ref="I64843" r:id="rId504" display="DATA:Setembro/2010"/>
    <hyperlink ref="I64850" r:id="rId505" display="DATA:Setembro/2010"/>
    <hyperlink ref="I64838" r:id="rId506" display="DATA:Setembro/2010"/>
    <hyperlink ref="I64815" r:id="rId507" display="DATA:Setembro/2010"/>
    <hyperlink ref="I64813" r:id="rId508" display="DATA:Setembro/2010"/>
    <hyperlink ref="I64851" r:id="rId509" display="DATA:Setembro/2010"/>
    <hyperlink ref="I64839" r:id="rId510" display="DATA:Setembro/2010"/>
    <hyperlink ref="I64816" r:id="rId511" display="DATA:Setembro/2010"/>
    <hyperlink ref="I64814" r:id="rId512" display="DATA:Setembro/2010"/>
    <hyperlink ref="I64849" r:id="rId513" display="DATA:Setembro/2010"/>
    <hyperlink ref="I64837" r:id="rId514" display="DATA:Setembro/2010"/>
    <hyperlink ref="I64812" r:id="rId515" display="DATA:Setembro/2010"/>
    <hyperlink ref="I64854" r:id="rId516" display="DATA:Setembro/2010"/>
    <hyperlink ref="I64852" r:id="rId517" display="DATA:Setembro/2010"/>
    <hyperlink ref="I64860" r:id="rId518" display="DATA:Setembro/2010"/>
    <hyperlink ref="I64833" r:id="rId519" display="DATA:Setembro/2010"/>
    <hyperlink ref="I64827" r:id="rId520" display="DATA:Setembro/2010"/>
    <hyperlink ref="I64804" r:id="rId521" display="DATA:Setembro/2010"/>
    <hyperlink ref="I64802" r:id="rId522" display="DATA:Setembro/2010"/>
    <hyperlink ref="I64840" r:id="rId523" display="DATA:Setembro/2010"/>
    <hyperlink ref="I64834" r:id="rId524" display="DATA:Setembro/2010"/>
    <hyperlink ref="I64828" r:id="rId525" display="DATA:Setembro/2010"/>
    <hyperlink ref="I64805" r:id="rId526" display="DATA:Setembro/2010"/>
    <hyperlink ref="I64803" r:id="rId527" display="DATA:Setembro/2010"/>
    <hyperlink ref="I64832" r:id="rId528" display="DATA:Setembro/2010"/>
    <hyperlink ref="I64826" r:id="rId529" display="DATA:Setembro/2010"/>
    <hyperlink ref="I64801" r:id="rId530" display="DATA:Setembro/2010"/>
    <hyperlink ref="I64872" r:id="rId531" display="DATA:Setembro/2010"/>
    <hyperlink ref="I64841" r:id="rId532" display="DATA:Setembro/2010"/>
    <hyperlink ref="I64824" r:id="rId533" display="DATA:Setembro/2010"/>
    <hyperlink ref="I64818" r:id="rId534" display="DATA:Setembro/2010"/>
    <hyperlink ref="I64789" r:id="rId535" display="DATA:Setembro/2010"/>
    <hyperlink ref="I64787" r:id="rId536" display="DATA:Setembro/2010"/>
    <hyperlink ref="I64825" r:id="rId537" display="DATA:Setembro/2010"/>
    <hyperlink ref="I64819" r:id="rId538" display="DATA:Setembro/2010"/>
    <hyperlink ref="I64790" r:id="rId539" display="DATA:Setembro/2010"/>
    <hyperlink ref="I64788" r:id="rId540" display="DATA:Setembro/2010"/>
    <hyperlink ref="I64823" r:id="rId541" display="DATA:Setembro/2010"/>
    <hyperlink ref="I64817" r:id="rId542" display="DATA:Setembro/2010"/>
    <hyperlink ref="I64811" r:id="rId543" display="DATA:Setembro/2010"/>
    <hyperlink ref="I64786" r:id="rId544" display="DATA:Setembro/2010"/>
    <hyperlink ref="I64857" r:id="rId545" display="DATA:Setembro/2010"/>
    <hyperlink ref="I64859" r:id="rId546" display="DATA:Setembro/2010"/>
    <hyperlink ref="I64836" r:id="rId547" display="DATA:Setembro/2010"/>
    <hyperlink ref="I64855" r:id="rId548" display="DATA:Setembro/2010"/>
    <hyperlink ref="I64853" r:id="rId549" display="DATA:Setembro/2010"/>
    <hyperlink ref="I64873" r:id="rId550" display="DATA:Setembro/2010"/>
    <hyperlink ref="I64809" r:id="rId551" display="DATA:Setembro/2010"/>
    <hyperlink ref="I64807" r:id="rId552" display="DATA:Setembro/2010"/>
    <hyperlink ref="I64810" r:id="rId553" display="DATA:Setembro/2010"/>
    <hyperlink ref="I64808" r:id="rId554" display="DATA:Setembro/2010"/>
    <hyperlink ref="I64831" r:id="rId555" display="DATA:Setembro/2010"/>
    <hyperlink ref="I64806" r:id="rId556" display="DATA:Setembro/2010"/>
    <hyperlink ref="I64848" r:id="rId557" display="DATA:Setembro/2010"/>
    <hyperlink ref="I64856" r:id="rId558" display="DATA:Setembro/2010"/>
    <hyperlink ref="I64821" r:id="rId559" display="DATA:Setembro/2010"/>
    <hyperlink ref="I64798" r:id="rId560" display="DATA:Setembro/2010"/>
    <hyperlink ref="I64796" r:id="rId561" display="DATA:Setembro/2010"/>
    <hyperlink ref="I64822" r:id="rId562" display="DATA:Setembro/2010"/>
    <hyperlink ref="I64799" r:id="rId563" display="DATA:Setembro/2010"/>
    <hyperlink ref="I64797" r:id="rId564" display="DATA:Setembro/2010"/>
    <hyperlink ref="I64820" r:id="rId565" display="DATA:Setembro/2010"/>
    <hyperlink ref="I64795" r:id="rId566" display="DATA:Setembro/2010"/>
    <hyperlink ref="I64835" r:id="rId567" display="DATA:Setembro/2010"/>
    <hyperlink ref="I64783" r:id="rId568" display="DATA:Setembro/2010"/>
    <hyperlink ref="I64781" r:id="rId569" display="DATA:Setembro/2010"/>
    <hyperlink ref="I64784" r:id="rId570" display="DATA:Setembro/2010"/>
    <hyperlink ref="I64782" r:id="rId571" display="DATA:Setembro/2010"/>
    <hyperlink ref="I64780" r:id="rId572" display="DATA:Setembro/2010"/>
    <hyperlink ref="I64830" r:id="rId573" display="DATA:Setembro/2010"/>
    <hyperlink ref="I64858" r:id="rId574" display="DATA:Setembro/2010"/>
    <hyperlink ref="I64842" r:id="rId575" display="DATA:Setembro/2010"/>
    <hyperlink ref="I65288" r:id="rId576" display="DATA:Setembro/2010"/>
    <hyperlink ref="I64829" r:id="rId577" display="DATA:Setembro/2010"/>
    <hyperlink ref="I64800" r:id="rId578" display="DATA:Setembro/2010"/>
    <hyperlink ref="I64785" r:id="rId579" display="DATA:Setembro/2010"/>
    <hyperlink ref="I65305" r:id="rId580" display="DATA:Setembro/2010"/>
    <hyperlink ref="I65303" r:id="rId581" display="DATA:Setembro/2010"/>
    <hyperlink ref="I165" r:id="rId582" display="DATA:Setembro/2010"/>
    <hyperlink ref="I163" r:id="rId583" display="DATA:Setembro/2010"/>
    <hyperlink ref="I211" r:id="rId584" display="DATA:Setembro/2010"/>
    <hyperlink ref="I65306" r:id="rId585" display="DATA:Setembro/2010"/>
    <hyperlink ref="I65304" r:id="rId586" display="DATA:Setembro/2010"/>
    <hyperlink ref="I209" r:id="rId587" display="DATA:Setembro/2010"/>
    <hyperlink ref="I65302" r:id="rId588" display="DATA:Setembro/2010"/>
    <hyperlink ref="I162" r:id="rId589" display="DATA:Setembro/2010"/>
    <hyperlink ref="I249" r:id="rId590" display="DATA:Setembro/2010"/>
    <hyperlink ref="I203" r:id="rId591" display="DATA:Setembro/2010"/>
    <hyperlink ref="I201" r:id="rId592" display="DATA:Setembro/2010"/>
    <hyperlink ref="I67" r:id="rId593" display="DATA:Setembro/2010"/>
    <hyperlink ref="I65273" r:id="rId594" display="DATA:Setembro/2010"/>
    <hyperlink ref="I65201" r:id="rId595" display="DATA:Setembro/2010"/>
    <hyperlink ref="I260" r:id="rId596" display="DATA:Setembro/2010"/>
    <hyperlink ref="I215" r:id="rId597" display="DATA:Setembro/2010"/>
    <hyperlink ref="I213" r:id="rId598" display="DATA:Setembro/2010"/>
    <hyperlink ref="I261" r:id="rId599" display="DATA:Setembro/2010"/>
    <hyperlink ref="I214" r:id="rId600" display="DATA:Setembro/2010"/>
    <hyperlink ref="I259" r:id="rId601" display="DATA:Setembro/2010"/>
    <hyperlink ref="I212" r:id="rId602" display="DATA:Setembro/2010"/>
    <hyperlink ref="I299" r:id="rId603" display="DATA:Setembro/2010"/>
    <hyperlink ref="I253" r:id="rId604" display="DATA:Setembro/2010"/>
    <hyperlink ref="I251" r:id="rId605" display="DATA:Setembro/2010"/>
    <hyperlink ref="I113" r:id="rId606" display="DATA:Setembro/2010"/>
    <hyperlink ref="I65264" r:id="rId607" display="DATA:Setembro/2010"/>
    <hyperlink ref="I65241" r:id="rId608" display="DATA:Setembro/2010"/>
    <hyperlink ref="I65239" r:id="rId609" display="DATA:Setembro/2010"/>
    <hyperlink ref="I65277" r:id="rId610" display="DATA:Setembro/2010"/>
    <hyperlink ref="I65271" r:id="rId611" display="DATA:Setembro/2010"/>
    <hyperlink ref="I65240" r:id="rId612" display="DATA:Setembro/2010"/>
    <hyperlink ref="I112" r:id="rId613" display="DATA:Setembro/2010"/>
    <hyperlink ref="I65275" r:id="rId614" display="DATA:Setembro/2010"/>
    <hyperlink ref="I65269" r:id="rId615" display="DATA:Setembro/2010"/>
    <hyperlink ref="I185" r:id="rId616" display="DATA:Setembro/2010"/>
    <hyperlink ref="I65315" r:id="rId617" display="DATA:Setembro/2010"/>
    <hyperlink ref="I65323" r:id="rId618" display="DATA:Setembro/2010"/>
    <hyperlink ref="I65317" r:id="rId619" display="DATA:Setembro/2010"/>
    <hyperlink ref="I65258" r:id="rId620" display="DATA:Setembro/2010"/>
    <hyperlink ref="I65252" r:id="rId621" display="DATA:Setembro/2010"/>
    <hyperlink ref="I65251" r:id="rId622" display="DATA:Setembro/2010"/>
    <hyperlink ref="I72" r:id="rId623" display="DATA:Setembro/2010"/>
    <hyperlink ref="I204" r:id="rId624" display="DATA:Setembro/2010"/>
    <hyperlink ref="I65322" r:id="rId625" display="DATA:Setembro/2010"/>
    <hyperlink ref="I159" r:id="rId626" display="DATA:Setembro/2010"/>
    <hyperlink ref="I157" r:id="rId627" display="DATA:Setembro/2010"/>
    <hyperlink ref="I205" r:id="rId628" display="DATA:Setembro/2010"/>
    <hyperlink ref="I65300" r:id="rId629" display="DATA:Setembro/2010"/>
    <hyperlink ref="I65321" r:id="rId630" display="DATA:Setembro/2010"/>
    <hyperlink ref="I156" r:id="rId631" display="DATA:Setembro/2010"/>
    <hyperlink ref="I243" r:id="rId632" display="DATA:Setembro/2010"/>
    <hyperlink ref="I197" r:id="rId633" display="DATA:Setembro/2010"/>
    <hyperlink ref="I195" r:id="rId634" display="DATA:Setembro/2010"/>
    <hyperlink ref="I254" r:id="rId635" display="DATA:Setembro/2010"/>
    <hyperlink ref="I207" r:id="rId636" display="DATA:Setembro/2010"/>
    <hyperlink ref="I255" r:id="rId637" display="DATA:Setembro/2010"/>
    <hyperlink ref="I293" r:id="rId638" display="DATA:Setembro/2010"/>
    <hyperlink ref="I247" r:id="rId639" display="DATA:Setembro/2010"/>
    <hyperlink ref="I245" r:id="rId640" display="DATA:Setembro/2010"/>
    <hyperlink ref="I107" r:id="rId641" display="DATA:Setembro/2010"/>
    <hyperlink ref="I108" r:id="rId642" display="DATA:Setembro/2010"/>
    <hyperlink ref="I106" r:id="rId643" display="DATA:Setembro/2010"/>
    <hyperlink ref="I179" r:id="rId644" display="DATA:Setembro/2010"/>
    <hyperlink ref="I65246" r:id="rId645" display="DATA:Setembro/2010"/>
    <hyperlink ref="I186" r:id="rId646" display="DATA:Setembro/2010"/>
    <hyperlink ref="I65316" r:id="rId647" display="DATA:Setembro/2010"/>
    <hyperlink ref="I65281" r:id="rId648" display="DATA:Setembro/2010"/>
    <hyperlink ref="I65279" r:id="rId649" display="DATA:Setembro/2010"/>
    <hyperlink ref="I141" r:id="rId650" display="DATA:Setembro/2010"/>
    <hyperlink ref="I139" r:id="rId651" display="DATA:Setembro/2010"/>
    <hyperlink ref="I187" r:id="rId652" display="DATA:Setembro/2010"/>
    <hyperlink ref="I140" r:id="rId653" display="DATA:Setembro/2010"/>
    <hyperlink ref="I138" r:id="rId654" display="DATA:Setembro/2010"/>
    <hyperlink ref="I225" r:id="rId655" display="DATA:Setembro/2010"/>
    <hyperlink ref="I65320" r:id="rId656" display="DATA:Setembro/2010"/>
    <hyperlink ref="I65318" r:id="rId657" display="DATA:Setembro/2010"/>
    <hyperlink ref="I177" r:id="rId658" display="DATA:Setembro/2010"/>
    <hyperlink ref="I111" r:id="rId659" display="DATA:Setembro/2010"/>
    <hyperlink ref="I236" r:id="rId660" display="DATA:Setembro/2010"/>
    <hyperlink ref="I191" r:id="rId661" display="DATA:Setembro/2010"/>
    <hyperlink ref="I189" r:id="rId662" display="DATA:Setembro/2010"/>
    <hyperlink ref="I237" r:id="rId663" display="DATA:Setembro/2010"/>
    <hyperlink ref="I192" r:id="rId664" display="DATA:Setembro/2010"/>
    <hyperlink ref="I190" r:id="rId665" display="DATA:Setembro/2010"/>
    <hyperlink ref="I235" r:id="rId666" display="DATA:Setembro/2010"/>
    <hyperlink ref="I188" r:id="rId667" display="DATA:Setembro/2010"/>
    <hyperlink ref="I275" r:id="rId668" display="DATA:Setembro/2010"/>
    <hyperlink ref="I229" r:id="rId669" display="DATA:Setembro/2010"/>
    <hyperlink ref="I227" r:id="rId670" display="DATA:Setembro/2010"/>
    <hyperlink ref="I161" r:id="rId671" display="DATA:Setembro/2010"/>
    <hyperlink ref="I65293" r:id="rId672" display="DATA:Setembro/2010"/>
    <hyperlink ref="I65287" r:id="rId673" display="DATA:Setembro/2010"/>
    <hyperlink ref="I134" r:id="rId674" display="DATA:Setembro/2010"/>
    <hyperlink ref="I132" r:id="rId675" display="DATA:Setembro/2010"/>
    <hyperlink ref="I180" r:id="rId676" display="DATA:Setembro/2010"/>
    <hyperlink ref="I133" r:id="rId677" display="DATA:Setembro/2010"/>
    <hyperlink ref="I178" r:id="rId678" display="DATA:Setembro/2010"/>
    <hyperlink ref="I65308" r:id="rId679" display="DATA:Setembro/2010"/>
    <hyperlink ref="I65319" r:id="rId680" display="DATA:Setembro/2010"/>
    <hyperlink ref="I104" r:id="rId681" display="DATA:Setembro/2010"/>
    <hyperlink ref="I184" r:id="rId682" display="DATA:Setembro/2010"/>
    <hyperlink ref="I182" r:id="rId683" display="DATA:Setembro/2010"/>
    <hyperlink ref="I230" r:id="rId684" display="DATA:Setembro/2010"/>
    <hyperlink ref="I183" r:id="rId685" display="DATA:Setembro/2010"/>
    <hyperlink ref="I228" r:id="rId686" display="DATA:Setembro/2010"/>
    <hyperlink ref="I181" r:id="rId687" display="DATA:Setembro/2010"/>
    <hyperlink ref="I268" r:id="rId688" display="DATA:Setembro/2010"/>
    <hyperlink ref="I222" r:id="rId689" display="DATA:Setembro/2010"/>
    <hyperlink ref="I220" r:id="rId690" display="DATA:Setembro/2010"/>
    <hyperlink ref="I82" r:id="rId691" display="DATA:Setembro/2010"/>
    <hyperlink ref="I154" r:id="rId692" display="DATA:Setembro/2010"/>
    <hyperlink ref="I100" r:id="rId693" display="DATA:Setembro/2010"/>
    <hyperlink ref="I94" r:id="rId694" display="DATA:Setembro/2010"/>
    <hyperlink ref="I145" r:id="rId695" display="DATA:Setembro/2010"/>
    <hyperlink ref="I98" r:id="rId696" display="DATA:Setembro/2010"/>
    <hyperlink ref="I146" r:id="rId697" display="DATA:Setembro/2010"/>
    <hyperlink ref="I101" r:id="rId698" display="DATA:Setembro/2010"/>
    <hyperlink ref="I99" r:id="rId699" display="DATA:Setembro/2010"/>
    <hyperlink ref="I144" r:id="rId700" display="DATA:Setembro/2010"/>
    <hyperlink ref="I267" r:id="rId701" display="DATA:Setembro/2010"/>
    <hyperlink ref="I221" r:id="rId702" display="DATA:Setembro/2010"/>
    <hyperlink ref="I219" r:id="rId703" display="DATA:Setembro/2010"/>
    <hyperlink ref="I84" r:id="rId704" display="DATA:Setembro/2010"/>
    <hyperlink ref="I153" r:id="rId705" display="DATA:Setembro/2010"/>
    <hyperlink ref="I65283" r:id="rId706" display="DATA:Setembro/2010"/>
    <hyperlink ref="I278" r:id="rId707" display="DATA:Setembro/2010"/>
    <hyperlink ref="I233" r:id="rId708" display="DATA:Setembro/2010"/>
    <hyperlink ref="I231" r:id="rId709" display="DATA:Setembro/2010"/>
    <hyperlink ref="I279" r:id="rId710" display="DATA:Setembro/2010"/>
    <hyperlink ref="I234" r:id="rId711" display="DATA:Setembro/2010"/>
    <hyperlink ref="I232" r:id="rId712" display="DATA:Setembro/2010"/>
    <hyperlink ref="I277" r:id="rId713" display="DATA:Setembro/2010"/>
    <hyperlink ref="I317" r:id="rId714" display="DATA:Setembro/2010"/>
    <hyperlink ref="I271" r:id="rId715" display="DATA:Setembro/2010"/>
    <hyperlink ref="I269" r:id="rId716" display="DATA:Setembro/2010"/>
    <hyperlink ref="I65294" r:id="rId717" display="DATA:Setembro/2010"/>
    <hyperlink ref="I65295" r:id="rId718" display="DATA:Setembro/2010"/>
    <hyperlink ref="I65289" r:id="rId719" display="DATA:Setembro/2010"/>
    <hyperlink ref="I130" r:id="rId720" display="DATA:Setembro/2010"/>
    <hyperlink ref="I149" r:id="rId721" display="DATA:Setembro/2010"/>
    <hyperlink ref="I128" r:id="rId722" display="DATA:Setembro/2010"/>
    <hyperlink ref="I117" r:id="rId723" display="DATA:Setembro/2010"/>
    <hyperlink ref="I73" r:id="rId724" display="DATA:Setembro/2010"/>
    <hyperlink ref="I64775" r:id="rId725" display="DATA:Setembro/2010"/>
    <hyperlink ref="I64769" r:id="rId726" display="DATA:Setembro/2010"/>
    <hyperlink ref="I64746" r:id="rId727" display="DATA:Setembro/2010"/>
    <hyperlink ref="I64744" r:id="rId728" display="DATA:Setembro/2010"/>
    <hyperlink ref="I64776" r:id="rId729" display="DATA:Setembro/2010"/>
    <hyperlink ref="I64770" r:id="rId730" display="DATA:Setembro/2010"/>
    <hyperlink ref="I64747" r:id="rId731" display="DATA:Setembro/2010"/>
    <hyperlink ref="I64745" r:id="rId732" display="DATA:Setembro/2010"/>
    <hyperlink ref="I64774" r:id="rId733" display="DATA:Setembro/2010"/>
    <hyperlink ref="I64768" r:id="rId734" display="DATA:Setembro/2010"/>
    <hyperlink ref="I64743" r:id="rId735" display="DATA:Setembro/2010"/>
    <hyperlink ref="I64793" r:id="rId736" display="DATA:Setembro/2010"/>
    <hyperlink ref="I64791" r:id="rId737" display="DATA:Setembro/2010"/>
    <hyperlink ref="I64794" r:id="rId738" display="DATA:Setembro/2010"/>
    <hyperlink ref="I64792" r:id="rId739" display="DATA:Setembro/2010"/>
    <hyperlink ref="I64778" r:id="rId740" display="DATA:Setembro/2010"/>
    <hyperlink ref="I64779" r:id="rId741" display="DATA:Setembro/2010"/>
    <hyperlink ref="I64777" r:id="rId742" display="DATA:Setembro/2010"/>
    <hyperlink ref="I64750" r:id="rId743" display="DATA:Setembro/2010"/>
    <hyperlink ref="I64738" r:id="rId744" display="DATA:Setembro/2010"/>
    <hyperlink ref="I64715" r:id="rId745" display="DATA:Setembro/2010"/>
    <hyperlink ref="I64713" r:id="rId746" display="DATA:Setembro/2010"/>
    <hyperlink ref="I64751" r:id="rId747" display="DATA:Setembro/2010"/>
    <hyperlink ref="I64739" r:id="rId748" display="DATA:Setembro/2010"/>
    <hyperlink ref="I64716" r:id="rId749" display="DATA:Setembro/2010"/>
    <hyperlink ref="I64714" r:id="rId750" display="DATA:Setembro/2010"/>
    <hyperlink ref="I64749" r:id="rId751" display="DATA:Setembro/2010"/>
    <hyperlink ref="I64737" r:id="rId752" display="DATA:Setembro/2010"/>
    <hyperlink ref="I64712" r:id="rId753" display="DATA:Setembro/2010"/>
    <hyperlink ref="I64754" r:id="rId754" display="DATA:Setembro/2010"/>
    <hyperlink ref="I64752" r:id="rId755" display="DATA:Setembro/2010"/>
    <hyperlink ref="I64762" r:id="rId756" display="DATA:Setembro/2010"/>
    <hyperlink ref="I64760" r:id="rId757" display="DATA:Setembro/2010"/>
    <hyperlink ref="I64733" r:id="rId758" display="DATA:Setembro/2010"/>
    <hyperlink ref="I64727" r:id="rId759" display="DATA:Setembro/2010"/>
    <hyperlink ref="I64704" r:id="rId760" display="DATA:Setembro/2010"/>
    <hyperlink ref="I64702" r:id="rId761" display="DATA:Setembro/2010"/>
    <hyperlink ref="I64740" r:id="rId762" display="DATA:Setembro/2010"/>
    <hyperlink ref="I64734" r:id="rId763" display="DATA:Setembro/2010"/>
    <hyperlink ref="I64728" r:id="rId764" display="DATA:Setembro/2010"/>
    <hyperlink ref="I64705" r:id="rId765" display="DATA:Setembro/2010"/>
    <hyperlink ref="I64703" r:id="rId766" display="DATA:Setembro/2010"/>
    <hyperlink ref="I64732" r:id="rId767" display="DATA:Setembro/2010"/>
    <hyperlink ref="I64726" r:id="rId768" display="DATA:Setembro/2010"/>
    <hyperlink ref="I64701" r:id="rId769" display="DATA:Setembro/2010"/>
    <hyperlink ref="I64772" r:id="rId770" display="DATA:Setembro/2010"/>
    <hyperlink ref="I64766" r:id="rId771" display="DATA:Setembro/2010"/>
    <hyperlink ref="I64741" r:id="rId772" display="DATA:Setembro/2010"/>
    <hyperlink ref="I64724" r:id="rId773" display="DATA:Setembro/2010"/>
    <hyperlink ref="I64718" r:id="rId774" display="DATA:Setembro/2010"/>
    <hyperlink ref="I64689" r:id="rId775" display="DATA:Setembro/2010"/>
    <hyperlink ref="I64687" r:id="rId776" display="DATA:Setembro/2010"/>
    <hyperlink ref="I64725" r:id="rId777" display="DATA:Setembro/2010"/>
    <hyperlink ref="I64719" r:id="rId778" display="DATA:Setembro/2010"/>
    <hyperlink ref="I64690" r:id="rId779" display="DATA:Setembro/2010"/>
    <hyperlink ref="I64688" r:id="rId780" display="DATA:Setembro/2010"/>
    <hyperlink ref="I64723" r:id="rId781" display="DATA:Setembro/2010"/>
    <hyperlink ref="I64717" r:id="rId782" display="DATA:Setembro/2010"/>
    <hyperlink ref="I64711" r:id="rId783" display="DATA:Setembro/2010"/>
    <hyperlink ref="I64686" r:id="rId784" display="DATA:Setembro/2010"/>
    <hyperlink ref="I64763" r:id="rId785" display="DATA:Setembro/2010"/>
    <hyperlink ref="I64757" r:id="rId786" display="DATA:Setembro/2010"/>
    <hyperlink ref="I64771" r:id="rId787" display="DATA:Setembro/2010"/>
    <hyperlink ref="I64765" r:id="rId788" display="DATA:Setembro/2010"/>
    <hyperlink ref="I64759" r:id="rId789" display="DATA:Setembro/2010"/>
    <hyperlink ref="I64736" r:id="rId790" display="DATA:Setembro/2010"/>
    <hyperlink ref="I64764" r:id="rId791" display="DATA:Setembro/2010"/>
    <hyperlink ref="I64755" r:id="rId792" display="DATA:Setembro/2010"/>
    <hyperlink ref="I64753" r:id="rId793" display="DATA:Setembro/2010"/>
    <hyperlink ref="I64773" r:id="rId794" display="DATA:Setembro/2010"/>
    <hyperlink ref="I64767" r:id="rId795" display="DATA:Setembro/2010"/>
    <hyperlink ref="I64761" r:id="rId796" display="DATA:Setembro/2010"/>
    <hyperlink ref="I64709" r:id="rId797" display="DATA:Setembro/2010"/>
    <hyperlink ref="I64707" r:id="rId798" display="DATA:Setembro/2010"/>
    <hyperlink ref="I64710" r:id="rId799" display="DATA:Setembro/2010"/>
    <hyperlink ref="I64708" r:id="rId800" display="DATA:Setembro/2010"/>
    <hyperlink ref="I64731" r:id="rId801" display="DATA:Setembro/2010"/>
    <hyperlink ref="I64706" r:id="rId802" display="DATA:Setembro/2010"/>
    <hyperlink ref="I64748" r:id="rId803" display="DATA:Setembro/2010"/>
    <hyperlink ref="I64756" r:id="rId804" display="DATA:Setembro/2010"/>
    <hyperlink ref="I64721" r:id="rId805" display="DATA:Setembro/2010"/>
    <hyperlink ref="I64698" r:id="rId806" display="DATA:Setembro/2010"/>
    <hyperlink ref="I64696" r:id="rId807" display="DATA:Setembro/2010"/>
    <hyperlink ref="I64722" r:id="rId808" display="DATA:Setembro/2010"/>
    <hyperlink ref="I64699" r:id="rId809" display="DATA:Setembro/2010"/>
    <hyperlink ref="I64697" r:id="rId810" display="DATA:Setembro/2010"/>
    <hyperlink ref="I64720" r:id="rId811" display="DATA:Setembro/2010"/>
    <hyperlink ref="I64695" r:id="rId812" display="DATA:Setembro/2010"/>
    <hyperlink ref="I64735" r:id="rId813" display="DATA:Setembro/2010"/>
    <hyperlink ref="I64683" r:id="rId814" display="DATA:Setembro/2010"/>
    <hyperlink ref="I64681" r:id="rId815" display="DATA:Setembro/2010"/>
    <hyperlink ref="I64684" r:id="rId816" display="DATA:Setembro/2010"/>
    <hyperlink ref="I64682" r:id="rId817" display="DATA:Setembro/2010"/>
    <hyperlink ref="I64680" r:id="rId818" display="DATA:Setembro/2010"/>
    <hyperlink ref="I64730" r:id="rId819" display="DATA:Setembro/2010"/>
    <hyperlink ref="I64758" r:id="rId820" display="DATA:Setembro/2010"/>
    <hyperlink ref="I64742" r:id="rId821" display="DATA:Setembro/2010"/>
    <hyperlink ref="I64729" r:id="rId822" display="DATA:Setembro/2010"/>
    <hyperlink ref="I64700" r:id="rId823" display="DATA:Setembro/2010"/>
    <hyperlink ref="I64685" r:id="rId824" display="DATA:Setembro/2010"/>
    <hyperlink ref="I110" r:id="rId825" display="DATA:Setembro/2010"/>
    <hyperlink ref="I65" r:id="rId826" display="DATA:Setembro/2010"/>
    <hyperlink ref="I109" r:id="rId827" display="DATA:Setembro/2010"/>
    <hyperlink ref="I103" r:id="rId828" display="DATA:Setembro/2010"/>
    <hyperlink ref="I115" r:id="rId829" display="DATA:Setembro/2010"/>
    <hyperlink ref="I199" r:id="rId830" display="DATA:Setembro/2010"/>
    <hyperlink ref="I151" r:id="rId831" display="DATA:Setembro/2010"/>
    <hyperlink ref="I105" r:id="rId832" display="DATA:Setembro/2010"/>
    <hyperlink ref="I143" r:id="rId833" display="DATA:Setembro/2010"/>
    <hyperlink ref="I155" r:id="rId834" display="DATA:Setembro/2010"/>
    <hyperlink ref="I193" r:id="rId835" display="DATA:Setembro/2010"/>
    <hyperlink ref="I147" r:id="rId836" display="DATA:Setembro/2010"/>
    <hyperlink ref="I5" r:id="rId837" display="DATA:Setembro/2010"/>
    <hyperlink ref="I102" r:id="rId838" display="DATA:Setembro/2010"/>
    <hyperlink ref="I152" r:id="rId839" display="DATA:Setembro/2010"/>
    <hyperlink ref="I198" r:id="rId840" display="DATA:Setembro/2010"/>
    <hyperlink ref="I150" r:id="rId841" display="DATA:Setembro/2010"/>
    <hyperlink ref="I248" r:id="rId842" display="DATA:Setembro/2010"/>
    <hyperlink ref="I202" r:id="rId843" display="DATA:Setembro/2010"/>
    <hyperlink ref="I200" r:id="rId844" display="DATA:Setembro/2010"/>
    <hyperlink ref="I287" r:id="rId845" display="DATA:Setembro/2010"/>
    <hyperlink ref="I241" r:id="rId846" display="DATA:Setembro/2010"/>
    <hyperlink ref="I239" r:id="rId847" display="DATA:Setembro/2010"/>
    <hyperlink ref="I148" r:id="rId848" display="DATA:Setembro/2010"/>
    <hyperlink ref="I242" r:id="rId849" display="DATA:Setembro/2010"/>
    <hyperlink ref="I196" r:id="rId850" display="DATA:Setembro/2010"/>
    <hyperlink ref="I194" r:id="rId851" display="DATA:Setembro/2010"/>
    <hyperlink ref="I281" r:id="rId852" display="DATA:Setembro/2010"/>
    <hyperlink ref="I174" r:id="rId853" display="DATA:Setembro/2010"/>
    <hyperlink ref="I224" r:id="rId854" display="DATA:Setembro/2010"/>
    <hyperlink ref="I223" r:id="rId855" display="DATA:Setembro/2010"/>
    <hyperlink ref="I176" r:id="rId856" display="DATA:Setembro/2010"/>
    <hyperlink ref="I263" r:id="rId857" display="DATA:Setembro/2010"/>
    <hyperlink ref="I244" r:id="rId858" display="DATA:Setembro/2010"/>
    <hyperlink ref="I266" r:id="rId859" display="DATA:Setembro/2010"/>
    <hyperlink ref="I265" r:id="rId860" display="DATA:Setembro/2010"/>
    <hyperlink ref="I305" r:id="rId861" display="DATA:Setembro/2010"/>
    <hyperlink ref="I257" r:id="rId862" display="DATA:Setembro/2010"/>
    <hyperlink ref="I64692" r:id="rId863" display="DATA:Setembro/2010"/>
    <hyperlink ref="I64693" r:id="rId864" display="DATA:Setembro/2010"/>
    <hyperlink ref="I64691" r:id="rId865" display="DATA:Setembro/2010"/>
    <hyperlink ref="I64677" r:id="rId866" display="DATA:Setembro/2010"/>
    <hyperlink ref="I64675" r:id="rId867" display="DATA:Setembro/2010"/>
    <hyperlink ref="I64678" r:id="rId868" display="DATA:Setembro/2010"/>
    <hyperlink ref="I64676" r:id="rId869" display="DATA:Setembro/2010"/>
    <hyperlink ref="I64674" r:id="rId870" display="DATA:Setembro/2010"/>
    <hyperlink ref="I64694" r:id="rId871" display="DATA:Setembro/2010"/>
    <hyperlink ref="I64671" r:id="rId872" display="DATA:Setembro/2010"/>
    <hyperlink ref="I64669" r:id="rId873" display="DATA:Setembro/2010"/>
    <hyperlink ref="I64672" r:id="rId874" display="DATA:Setembro/2010"/>
    <hyperlink ref="I64670" r:id="rId875" display="DATA:Setembro/2010"/>
    <hyperlink ref="I64668" r:id="rId876" display="DATA:Setembro/2010"/>
    <hyperlink ref="I64673" r:id="rId877" display="DATA:Setembro/2010"/>
    <hyperlink ref="I65350" r:id="rId878" display="DATA:Setembro/2010"/>
    <hyperlink ref="I262" r:id="rId879" display="DATA:Setembro/2010"/>
    <hyperlink ref="I301" r:id="rId880" display="DATA:Setembro/2010"/>
    <hyperlink ref="I65325" r:id="rId881" display="DATA:Setembro/2010"/>
    <hyperlink ref="I295" r:id="rId882" display="DATA:Setembro/2010"/>
    <hyperlink ref="I238" r:id="rId883" display="DATA:Setembro/2010"/>
    <hyperlink ref="I65326" r:id="rId884" display="DATA:Setembro/2010"/>
    <hyperlink ref="I270" r:id="rId885" display="DATA:Setembro/2010"/>
    <hyperlink ref="I65314" r:id="rId886" display="DATA:Setembro/2010"/>
    <hyperlink ref="I258" r:id="rId887" display="DATA:Setembro/2010"/>
    <hyperlink ref="I280" r:id="rId888" display="DATA:Setembro/2010"/>
    <hyperlink ref="I319" r:id="rId889" display="DATA:Setembro/2010"/>
    <hyperlink ref="I273" r:id="rId890" display="DATA:Setembro/2010"/>
    <hyperlink ref="I65338" r:id="rId891" display="DATA:Setembro/2010"/>
    <hyperlink ref="I250" r:id="rId892" display="DATA:Setembro/2010"/>
    <hyperlink ref="I300" r:id="rId893" display="DATA:Setembro/2010"/>
    <hyperlink ref="I252" r:id="rId894" display="DATA:Setembro/2010"/>
    <hyperlink ref="I294" r:id="rId895" display="DATA:Setembro/2010"/>
    <hyperlink ref="I246" r:id="rId896" display="DATA:Setembro/2010"/>
    <hyperlink ref="I226" r:id="rId897" display="DATA:Setembro/2010"/>
    <hyperlink ref="I276" r:id="rId898" display="DATA:Setembro/2010"/>
    <hyperlink ref="I318" r:id="rId899" display="DATA:Setembro/2010"/>
    <hyperlink ref="I272" r:id="rId900" display="DATA:Setembro/2010"/>
    <hyperlink ref="I65337" r:id="rId901" display="DATA:Setembro/2010"/>
    <hyperlink ref="I289" r:id="rId902" display="DATA:Setembro/2010"/>
    <hyperlink ref="I283" r:id="rId903" display="DATA:Setembro/2010"/>
    <hyperlink ref="I307" r:id="rId904" display="DATA:Setembro/2010"/>
    <hyperlink ref="I64679" r:id="rId905" display="DATA:Setembro/2010"/>
    <hyperlink ref="I2" r:id="rId906" display="DATA:Setembro/2010"/>
    <hyperlink ref="I264" r:id="rId907" display="DATA:Setembro/2010"/>
    <hyperlink ref="I304" r:id="rId908" display="DATA:Setembro/2010"/>
    <hyperlink ref="I65328" r:id="rId909" display="DATA:Setembro/2010"/>
    <hyperlink ref="I65327" r:id="rId910" display="DATA:Setembro/2010"/>
    <hyperlink ref="I298" r:id="rId911" display="DATA:Setembro/2010"/>
    <hyperlink ref="I240" r:id="rId912" display="DATA:Setembro/2010"/>
    <hyperlink ref="I65329" r:id="rId913" display="DATA:Setembro/2010"/>
    <hyperlink ref="I284" r:id="rId914" display="DATA:Setembro/2010"/>
    <hyperlink ref="I282" r:id="rId915" display="DATA:Setembro/2010"/>
    <hyperlink ref="I322" r:id="rId916" display="DATA:Setembro/2010"/>
    <hyperlink ref="I274" r:id="rId917" display="DATA:Setembro/2010"/>
    <hyperlink ref="I297" r:id="rId918" display="DATA:Setembro/2010"/>
    <hyperlink ref="I291" r:id="rId919" display="DATA:Setembro/2010"/>
    <hyperlink ref="I315" r:id="rId920" display="DATA:Setembro/2010"/>
    <hyperlink ref="I65344" r:id="rId921" display="DATA:Setembro/2010"/>
    <hyperlink ref="I64667" r:id="rId922" display="DATA:Setembro/2010"/>
    <hyperlink ref="I64666" r:id="rId923" display="DATA:Setembro/2010"/>
    <hyperlink ref="I64663" r:id="rId924" display="DATA:Setembro/2010"/>
    <hyperlink ref="I64661" r:id="rId925" display="DATA:Setembro/2010"/>
    <hyperlink ref="I64664" r:id="rId926" display="DATA:Setembro/2010"/>
    <hyperlink ref="I64662" r:id="rId927" display="DATA:Setembro/2010"/>
    <hyperlink ref="I64660" r:id="rId928" display="DATA:Setembro/2010"/>
    <hyperlink ref="I64665" r:id="rId929" display="DATA:Setembro/2010"/>
    <hyperlink ref="I65345" r:id="rId930" display="DATA:Setembro/2010"/>
    <hyperlink ref="I64659" r:id="rId931" display="DATA:Setembro/2010"/>
    <hyperlink ref="I64658" r:id="rId932" display="DATA:Setembro/2010"/>
    <hyperlink ref="I65343" r:id="rId933" display="DATA:Setembro/2010"/>
    <hyperlink ref="I65333" r:id="rId934" display="DATA:Setembro/2010"/>
    <hyperlink ref="I286" r:id="rId935" display="DATA:Setembro/2010"/>
    <hyperlink ref="I292" r:id="rId936" display="DATA:Setembro/2010"/>
    <hyperlink ref="I64656" r:id="rId937" display="DATA:Setembro/2010"/>
    <hyperlink ref="I64657" r:id="rId938" display="DATA:Setembro/2010"/>
    <hyperlink ref="I64655" r:id="rId939" display="DATA:Setembro/2010"/>
    <hyperlink ref="I288" r:id="rId940" display="DATA:Setembro/2010"/>
    <hyperlink ref="I306" r:id="rId941" display="DATA:Setembro/2010"/>
    <hyperlink ref="I285" r:id="rId942" display="DATA:Setembro/2010"/>
    <hyperlink ref="I309" r:id="rId943" display="DATA:Setembro/2010"/>
    <hyperlink ref="I302" r:id="rId944" display="DATA:Setembro/2010"/>
    <hyperlink ref="I65331" r:id="rId945" display="DATA:Setembro/2010"/>
    <hyperlink ref="I64654" r:id="rId946" display="DATA:Setembro/2010"/>
    <hyperlink ref="I64653" r:id="rId947" display="DATA:Setembro/2010"/>
    <hyperlink ref="I64650" r:id="rId948" display="DATA:Setembro/2010"/>
    <hyperlink ref="I64648" r:id="rId949" display="DATA:Setembro/2010"/>
    <hyperlink ref="I64651" r:id="rId950" display="DATA:Setembro/2010"/>
    <hyperlink ref="I64649" r:id="rId951" display="DATA:Setembro/2010"/>
    <hyperlink ref="I64647" r:id="rId952" display="DATA:Setembro/2010"/>
    <hyperlink ref="I64652" r:id="rId953" display="DATA:Setembro/2010"/>
    <hyperlink ref="I65332" r:id="rId954" display="DATA:Setembro/2010"/>
    <hyperlink ref="I64646" r:id="rId955" display="DATA:Setembro/2010"/>
    <hyperlink ref="I64645" r:id="rId956" display="DATA:Setembro/2010"/>
    <hyperlink ref="I65330" r:id="rId957" display="DATA:Setembro/2010"/>
    <hyperlink ref="I65389" r:id="rId958" display="DATA:Setembro/2010"/>
    <hyperlink ref="I65351" r:id="rId959" display="DATA:Setembro/2010"/>
    <hyperlink ref="I65374" r:id="rId960" display="DATA:Setembro/2010"/>
    <hyperlink ref="I65368" r:id="rId961" display="DATA:Setembro/2010"/>
    <hyperlink ref="I65362" r:id="rId962" display="DATA:Setembro/2010"/>
    <hyperlink ref="I65339" r:id="rId963" display="DATA:Setembro/2010"/>
    <hyperlink ref="I65375" r:id="rId964" display="DATA:Setembro/2010"/>
    <hyperlink ref="I65369" r:id="rId965" display="DATA:Setembro/2010"/>
    <hyperlink ref="I65363" r:id="rId966" display="DATA:Setembro/2010"/>
    <hyperlink ref="I65373" r:id="rId967" display="DATA:Setembro/2010"/>
    <hyperlink ref="I65367" r:id="rId968" display="DATA:Setembro/2010"/>
    <hyperlink ref="I65361" r:id="rId969" display="DATA:Setembro/2010"/>
    <hyperlink ref="I65376" r:id="rId970" display="DATA:Setembro/2010"/>
    <hyperlink ref="I65390" r:id="rId971" display="DATA:Setembro/2010"/>
    <hyperlink ref="I65384" r:id="rId972" display="DATA:Setembro/2010"/>
    <hyperlink ref="I65386" r:id="rId973" display="DATA:Setembro/2010"/>
    <hyperlink ref="I65392" r:id="rId974" display="DATA:Setembro/2010"/>
    <hyperlink ref="I326" r:id="rId975" display="DATA:Setembro/2010"/>
    <hyperlink ref="I320" r:id="rId976" display="DATA:Setembro/2010"/>
    <hyperlink ref="I344" r:id="rId977" display="DATA:Setembro/2010"/>
    <hyperlink ref="I296" r:id="rId978" display="DATA:Setembro/2010"/>
    <hyperlink ref="I65391" r:id="rId979" display="DATA:Setembro/2010"/>
    <hyperlink ref="I65388" r:id="rId980" display="DATA:Setembro/2010"/>
    <hyperlink ref="I314" r:id="rId981" display="DATA:Setembro/2010"/>
    <hyperlink ref="I308" r:id="rId982" display="DATA:Setembro/2010"/>
    <hyperlink ref="I290" r:id="rId983" display="DATA:Setembro/2010"/>
    <hyperlink ref="I332" r:id="rId984" display="DATA:Setembro/2010"/>
    <hyperlink ref="I65377" r:id="rId985" display="DATA:Setembro/2010"/>
    <hyperlink ref="I65396" r:id="rId986" display="DATA:Setembro/2010"/>
    <hyperlink ref="I328" r:id="rId987" display="DATA:Setembro/2010"/>
    <hyperlink ref="I65352" r:id="rId988" display="DATA:Setembro/2010"/>
    <hyperlink ref="I65353" r:id="rId989" display="DATA:Setembro/2010"/>
    <hyperlink ref="I346" r:id="rId990" display="DATA:Setembro/2010"/>
    <hyperlink ref="I65394" r:id="rId991" display="DATA:Setembro/2010"/>
    <hyperlink ref="I65395" r:id="rId992" display="DATA:Setembro/2010"/>
    <hyperlink ref="I65365" r:id="rId993" display="DATA:Setembro/2010"/>
    <hyperlink ref="I327" r:id="rId994" display="DATA:Setembro/2010"/>
    <hyperlink ref="I321" r:id="rId995" display="DATA:Setembro/2010"/>
    <hyperlink ref="I303" r:id="rId996" display="DATA:Setembro/2010"/>
    <hyperlink ref="I345" r:id="rId997" display="DATA:Setembro/2010"/>
    <hyperlink ref="I65364" r:id="rId998" display="DATA:Setembro/2010"/>
    <hyperlink ref="I316" r:id="rId999" display="DATA:Setembro/2010"/>
    <hyperlink ref="I310" r:id="rId1000" display="DATA:Setembro/2010"/>
    <hyperlink ref="I334" r:id="rId1001" display="DATA:Setembro/2010"/>
    <hyperlink ref="I65385" r:id="rId1002" display="DATA:Setembro/2010"/>
    <hyperlink ref="I331" r:id="rId1003" display="DATA:Setembro/2010"/>
    <hyperlink ref="I65355" r:id="rId1004" display="DATA:Setembro/2010"/>
    <hyperlink ref="I65354" r:id="rId1005" display="DATA:Setembro/2010"/>
    <hyperlink ref="I325" r:id="rId1006" display="DATA:Setembro/2010"/>
    <hyperlink ref="I65356" r:id="rId1007" display="DATA:Setembro/2010"/>
    <hyperlink ref="I311" r:id="rId1008" display="DATA:Setembro/2010"/>
    <hyperlink ref="I349" r:id="rId1009" display="DATA:Setembro/2010"/>
    <hyperlink ref="I4" r:id="rId1010" display="DATA:Setembro/2010"/>
    <hyperlink ref="I65397" r:id="rId1011" display="DATA:Setembro/2010"/>
    <hyperlink ref="I324" r:id="rId1012" display="DATA:Setembro/2010"/>
    <hyperlink ref="I342" r:id="rId1013" display="DATA:Setembro/2010"/>
    <hyperlink ref="I65393" r:id="rId1014" display="DATA:Setembro/2010"/>
    <hyperlink ref="I65371" r:id="rId1015" display="DATA:Setembro/2010"/>
    <hyperlink ref="I65372" r:id="rId1016" display="DATA:Setembro/2010"/>
    <hyperlink ref="I65370" r:id="rId1017" display="DATA:Setembro/2010"/>
    <hyperlink ref="I65357" r:id="rId1018" display="DATA:Setembro/2010"/>
    <hyperlink ref="I65380" r:id="rId1019" display="DATA:Setembro/2010"/>
    <hyperlink ref="I65381" r:id="rId1020" display="DATA:Setembro/2010"/>
    <hyperlink ref="I65379" r:id="rId1021" display="DATA:Setembro/2010"/>
    <hyperlink ref="I65382" r:id="rId1022" display="DATA:Setembro/2010"/>
    <hyperlink ref="I65398" r:id="rId1023" display="DATA:Setembro/2010"/>
    <hyperlink ref="I312" r:id="rId1024" display="DATA:Setembro/2010"/>
    <hyperlink ref="I350" r:id="rId1025" display="DATA:Setembro/2010"/>
    <hyperlink ref="I338" r:id="rId1026" display="DATA:Setembro/2010"/>
    <hyperlink ref="I65383" r:id="rId1027" display="DATA:Setembro/2010"/>
    <hyperlink ref="I65358" r:id="rId1028" display="DATA:Setembro/2010"/>
    <hyperlink ref="I65359" r:id="rId1029" display="DATA:Setembro/2010"/>
    <hyperlink ref="I313" r:id="rId1030" display="DATA:Setembro/2010"/>
    <hyperlink ref="I352" r:id="rId1031" display="DATA:Setembro/2010"/>
    <hyperlink ref="I333" r:id="rId1032" display="DATA:Setembro/2010"/>
    <hyperlink ref="I351" r:id="rId1033" display="DATA:Setembro/2010"/>
    <hyperlink ref="I340" r:id="rId1034" display="DATA:Setembro/2010"/>
    <hyperlink ref="I337" r:id="rId1035" display="DATA:Setembro/2010"/>
    <hyperlink ref="I65360" r:id="rId1036" display="DATA:Setembro/2010"/>
    <hyperlink ref="I355" r:id="rId1037" display="DATA:Setembro/2010"/>
    <hyperlink ref="I330" r:id="rId1038" display="DATA:Setembro/2010"/>
    <hyperlink ref="I348" r:id="rId1039" display="DATA:Setembro/2010"/>
    <hyperlink ref="I65378" r:id="rId1040" display="DATA:Setembro/2010"/>
    <hyperlink ref="I335" r:id="rId1041" display="DATA:Setembro/2010"/>
    <hyperlink ref="I329" r:id="rId1042" display="DATA:Setembro/2010"/>
    <hyperlink ref="I353" r:id="rId1043" display="DATA:Setembro/2010"/>
    <hyperlink ref="I323" r:id="rId1044" display="DATA:Setembro/2010"/>
    <hyperlink ref="I341" r:id="rId1045" display="DATA:Setembro/2010"/>
    <hyperlink ref="I336" r:id="rId1046" display="DATA:Setembro/2010"/>
    <hyperlink ref="I354" r:id="rId1047" display="DATA:Setembro/2010"/>
    <hyperlink ref="I343" r:id="rId1048" display="DATA:Setembro/2010"/>
    <hyperlink ref="I358" r:id="rId1049" display="DATA:Setembro/2010"/>
    <hyperlink ref="I65366" r:id="rId1050" display="DATA:Setembro/2010"/>
    <hyperlink ref="I361" r:id="rId1051" display="DATA:Setembro/2010"/>
    <hyperlink ref="I339" r:id="rId1052" display="DATA:Setembro/2010"/>
    <hyperlink ref="I363" r:id="rId1053" display="DATA:Setembro/2010"/>
    <hyperlink ref="I362" r:id="rId1054" display="DATA:Setembro/2010"/>
    <hyperlink ref="I366" r:id="rId1055" display="DATA:Setembro/2010"/>
    <hyperlink ref="I359" r:id="rId1056" display="DATA:Setembro/2010"/>
    <hyperlink ref="I65387" r:id="rId1057" display="DATA:Setembro/2010"/>
    <hyperlink ref="I356" r:id="rId1058" display="DATA:Setembro/2010"/>
    <hyperlink ref="I374" r:id="rId1059" display="DATA:Setembro/2010"/>
    <hyperlink ref="I376" r:id="rId1060" display="DATA:Setembro/2010"/>
    <hyperlink ref="I357" r:id="rId1061" display="DATA:Setembro/2010"/>
    <hyperlink ref="I375" r:id="rId1062" display="DATA:Setembro/2010"/>
    <hyperlink ref="I364" r:id="rId1063" display="DATA:Setembro/2010"/>
    <hyperlink ref="I379" r:id="rId1064" display="DATA:Setembro/2010"/>
    <hyperlink ref="I372" r:id="rId1065" display="DATA:Setembro/2010"/>
    <hyperlink ref="I360" r:id="rId1066" display="DATA:Setembro/2010"/>
    <hyperlink ref="I65410" r:id="rId1067" display="DATA:Setembro/2010"/>
    <hyperlink ref="I65408" r:id="rId1068" display="DATA:Setembro/2010"/>
    <hyperlink ref="I65411" r:id="rId1069" display="DATA:Setembro/2010"/>
    <hyperlink ref="I65409" r:id="rId1070" display="DATA:Setembro/2010"/>
    <hyperlink ref="I65407" r:id="rId1071" display="DATA:Setembro/2010"/>
    <hyperlink ref="I65403" r:id="rId1072" display="DATA:Setembro/2010"/>
    <hyperlink ref="I65424" r:id="rId1073" display="DATA:Setembro/2010"/>
    <hyperlink ref="I65422" r:id="rId1074" display="DATA:Setembro/2010"/>
    <hyperlink ref="I65425" r:id="rId1075" display="DATA:Setembro/2010"/>
    <hyperlink ref="I65423" r:id="rId1076" display="DATA:Setembro/2010"/>
    <hyperlink ref="I65421" r:id="rId1077" display="DATA:Setembro/2010"/>
    <hyperlink ref="I65417" r:id="rId1078" display="DATA:Setembro/2010"/>
    <hyperlink ref="I65413" r:id="rId1079" display="DATA:Setembro/2010"/>
    <hyperlink ref="I65401" r:id="rId1080" display="DATA:Setembro/2010"/>
    <hyperlink ref="I65414" r:id="rId1081" display="DATA:Setembro/2010"/>
    <hyperlink ref="I65402" r:id="rId1082" display="DATA:Setembro/2010"/>
    <hyperlink ref="I65412" r:id="rId1083" display="DATA:Setembro/2010"/>
    <hyperlink ref="I65406" r:id="rId1084" display="DATA:Setembro/2010"/>
    <hyperlink ref="I65400" r:id="rId1085" display="DATA:Setembro/2010"/>
    <hyperlink ref="I65440" r:id="rId1086" display="DATA:Setembro/2010"/>
    <hyperlink ref="I65415" r:id="rId1087" display="DATA:Setembro/2010"/>
    <hyperlink ref="I65418" r:id="rId1088" display="DATA:Setembro/2010"/>
    <hyperlink ref="I65419" r:id="rId1089" display="DATA:Setembro/2010"/>
    <hyperlink ref="I65428" r:id="rId1090" display="DATA:Setembro/2010"/>
    <hyperlink ref="I65426" r:id="rId1091" display="DATA:Setembro/2010"/>
    <hyperlink ref="I65436" r:id="rId1092" display="DATA:Setembro/2010"/>
    <hyperlink ref="I65434" r:id="rId1093" display="DATA:Setembro/2010"/>
    <hyperlink ref="I65444" r:id="rId1094" display="DATA:Setembro/2010"/>
    <hyperlink ref="I65446" r:id="rId1095" display="DATA:Setembro/2010"/>
    <hyperlink ref="I368" r:id="rId1096" display="DATA:Setembro/2010"/>
    <hyperlink ref="I369" r:id="rId1097" display="DATA:Setembro/2010"/>
    <hyperlink ref="I367" r:id="rId1098" display="DATA:Setembro/2010"/>
    <hyperlink ref="I407" r:id="rId1099" display="DATA:Setembro/2010"/>
    <hyperlink ref="I65431" r:id="rId1100" display="DATA:Setembro/2010"/>
    <hyperlink ref="I418" r:id="rId1101" display="DATA:Setembro/2010"/>
    <hyperlink ref="I373" r:id="rId1102" display="DATA:Setembro/2010"/>
    <hyperlink ref="I371" r:id="rId1103" display="DATA:Setembro/2010"/>
    <hyperlink ref="I419" r:id="rId1104" display="DATA:Setembro/2010"/>
    <hyperlink ref="I417" r:id="rId1105" display="DATA:Setembro/2010"/>
    <hyperlink ref="I370" r:id="rId1106" display="DATA:Setembro/2010"/>
    <hyperlink ref="I457" r:id="rId1107" display="DATA:Setembro/2010"/>
    <hyperlink ref="I411" r:id="rId1108" display="DATA:Setembro/2010"/>
    <hyperlink ref="I409" r:id="rId1109" display="DATA:Setembro/2010"/>
    <hyperlink ref="I65399" r:id="rId1110" display="DATA:Setembro/2010"/>
    <hyperlink ref="I65435" r:id="rId1111" display="DATA:Setembro/2010"/>
    <hyperlink ref="I65429" r:id="rId1112" display="DATA:Setembro/2010"/>
    <hyperlink ref="I65433" r:id="rId1113" display="DATA:Setembro/2010"/>
    <hyperlink ref="I65427" r:id="rId1114" display="DATA:Setembro/2010"/>
    <hyperlink ref="I65438" r:id="rId1115" display="DATA:Setembro/2010"/>
    <hyperlink ref="I65416" r:id="rId1116" display="DATA:Setembro/2010"/>
    <hyperlink ref="I65430" r:id="rId1117" display="DATA:Setembro/2010"/>
    <hyperlink ref="I401" r:id="rId1118" display="DATA:Setembro/2010"/>
    <hyperlink ref="I65405" r:id="rId1119" display="DATA:Setembro/2010"/>
    <hyperlink ref="I412" r:id="rId1120" display="DATA:Setembro/2010"/>
    <hyperlink ref="I365" r:id="rId1121" display="DATA:Setembro/2010"/>
    <hyperlink ref="I413" r:id="rId1122" display="DATA:Setembro/2010"/>
    <hyperlink ref="I451" r:id="rId1123" display="DATA:Setembro/2010"/>
    <hyperlink ref="I405" r:id="rId1124" display="DATA:Setembro/2010"/>
    <hyperlink ref="I403" r:id="rId1125" display="DATA:Setembro/2010"/>
    <hyperlink ref="I65432" r:id="rId1126" display="DATA:Setembro/2010"/>
    <hyperlink ref="I65404" r:id="rId1127" display="DATA:Setembro/2010"/>
    <hyperlink ref="I65439" r:id="rId1128" display="DATA:Setembro/2010"/>
    <hyperlink ref="I65437" r:id="rId1129" display="DATA:Setembro/2010"/>
    <hyperlink ref="I383" r:id="rId1130" display="DATA:Setembro/2010"/>
    <hyperlink ref="I394" r:id="rId1131" display="DATA:Setembro/2010"/>
    <hyperlink ref="I347" r:id="rId1132" display="DATA:Setembro/2010"/>
    <hyperlink ref="I395" r:id="rId1133" display="DATA:Setembro/2010"/>
    <hyperlink ref="I393" r:id="rId1134" display="DATA:Setembro/2010"/>
    <hyperlink ref="I433" r:id="rId1135" display="DATA:Setembro/2010"/>
    <hyperlink ref="I387" r:id="rId1136" display="DATA:Setembro/2010"/>
    <hyperlink ref="I385" r:id="rId1137" display="DATA:Setembro/2010"/>
    <hyperlink ref="I65443" r:id="rId1138" display="DATA:Setembro/2010"/>
    <hyperlink ref="I65445" r:id="rId1139" display="DATA:Setembro/2010"/>
    <hyperlink ref="I65420" r:id="rId1140" display="DATA:Setembro/2010"/>
    <hyperlink ref="I388" r:id="rId1141" display="DATA:Setembro/2010"/>
    <hyperlink ref="I386" r:id="rId1142" display="DATA:Setembro/2010"/>
    <hyperlink ref="I426" r:id="rId1143" display="DATA:Setembro/2010"/>
    <hyperlink ref="I380" r:id="rId1144" display="DATA:Setembro/2010"/>
    <hyperlink ref="I378" r:id="rId1145" display="DATA:Setembro/2010"/>
    <hyperlink ref="I65442" r:id="rId1146" display="DATA:Setembro/2010"/>
    <hyperlink ref="I414" r:id="rId1147" display="DATA:Setembro/2010"/>
    <hyperlink ref="I425" r:id="rId1148" display="DATA:Setembro/2010"/>
    <hyperlink ref="I377" r:id="rId1149" display="DATA:Setembro/2010"/>
    <hyperlink ref="I65441" r:id="rId1150" display="DATA:Setembro/2010"/>
    <hyperlink ref="I436" r:id="rId1151" display="DATA:Setembro/2010"/>
    <hyperlink ref="I391" r:id="rId1152" display="DATA:Setembro/2010"/>
    <hyperlink ref="I389" r:id="rId1153" display="DATA:Setembro/2010"/>
    <hyperlink ref="I437" r:id="rId1154" display="DATA:Setembro/2010"/>
    <hyperlink ref="I392" r:id="rId1155" display="DATA:Setembro/2010"/>
    <hyperlink ref="I390" r:id="rId1156" display="DATA:Setembro/2010"/>
    <hyperlink ref="I435" r:id="rId1157" display="DATA:Setembro/2010"/>
    <hyperlink ref="I475" r:id="rId1158" display="DATA:Setembro/2010"/>
    <hyperlink ref="I429" r:id="rId1159" display="DATA:Setembro/2010"/>
    <hyperlink ref="I427" r:id="rId1160" display="DATA:Setembro/2010"/>
    <hyperlink ref="I65447" r:id="rId1161" display="DATA:Setembro/2010"/>
    <hyperlink ref="I404" r:id="rId1162" display="DATA:Setembro/2010"/>
    <hyperlink ref="I415" r:id="rId1163" display="DATA:Setembro/2010"/>
    <hyperlink ref="I416" r:id="rId1164" display="DATA:Setembro/2010"/>
    <hyperlink ref="I454" r:id="rId1165" display="DATA:Setembro/2010"/>
    <hyperlink ref="I408" r:id="rId1166" display="DATA:Setembro/2010"/>
    <hyperlink ref="I406" r:id="rId1167" display="DATA:Setembro/2010"/>
    <hyperlink ref="I398" r:id="rId1168" display="DATA:Setembro/2010"/>
    <hyperlink ref="I410" r:id="rId1169" display="DATA:Setembro/2010"/>
    <hyperlink ref="I448" r:id="rId1170" display="DATA:Setembro/2010"/>
    <hyperlink ref="I402" r:id="rId1171" display="DATA:Setembro/2010"/>
    <hyperlink ref="I400" r:id="rId1172" display="DATA:Setembro/2010"/>
    <hyperlink ref="I430" r:id="rId1173" display="DATA:Setembro/2010"/>
    <hyperlink ref="I384" r:id="rId1174" display="DATA:Setembro/2010"/>
    <hyperlink ref="I382" r:id="rId1175" display="DATA:Setembro/2010"/>
    <hyperlink ref="I423" r:id="rId1176" display="DATA:Setembro/2010"/>
    <hyperlink ref="I422" r:id="rId1177" display="DATA:Setembro/2010"/>
    <hyperlink ref="I434" r:id="rId1178" display="DATA:Setembro/2010"/>
    <hyperlink ref="I432" r:id="rId1179" display="DATA:Setembro/2010"/>
    <hyperlink ref="I472" r:id="rId1180" display="DATA:Setembro/2010"/>
    <hyperlink ref="I424" r:id="rId1181" display="DATA:Setembro/2010"/>
    <hyperlink ref="I442" r:id="rId1182" display="DATA:Setembro/2010"/>
    <hyperlink ref="I396" r:id="rId1183" display="DATA:Setembro/2010"/>
    <hyperlink ref="I428" r:id="rId1184" display="DATA:Setembro/2010"/>
    <hyperlink ref="I381" r:id="rId1185" display="DATA:Setembro/2010"/>
    <hyperlink ref="I466" r:id="rId1186" display="DATA:Setembro/2010"/>
    <hyperlink ref="I420" r:id="rId1187" display="DATA:Setembro/2010"/>
    <hyperlink ref="I446" r:id="rId1188" display="DATA:Setembro/2010"/>
    <hyperlink ref="I440" r:id="rId1189" display="DATA:Setembro/2010"/>
    <hyperlink ref="I464" r:id="rId1190" display="DATA:Setembro/2010"/>
    <hyperlink ref="I455" r:id="rId1191" display="DATA:Setembro/2010"/>
    <hyperlink ref="I456" r:id="rId1192" display="DATA:Setembro/2010"/>
    <hyperlink ref="I494" r:id="rId1193" display="DATA:Setembro/2010"/>
    <hyperlink ref="I505" r:id="rId1194" display="DATA:Setembro/2010"/>
    <hyperlink ref="I460" r:id="rId1195" display="DATA:Setembro/2010"/>
    <hyperlink ref="I458" r:id="rId1196" display="DATA:Setembro/2010"/>
    <hyperlink ref="I506" r:id="rId1197" display="DATA:Setembro/2010"/>
    <hyperlink ref="I461" r:id="rId1198" display="DATA:Setembro/2010"/>
    <hyperlink ref="I459" r:id="rId1199" display="DATA:Setembro/2010"/>
    <hyperlink ref="I504" r:id="rId1200" display="DATA:Setembro/2010"/>
    <hyperlink ref="I544" r:id="rId1201" display="DATA:Setembro/2010"/>
    <hyperlink ref="I498" r:id="rId1202" display="DATA:Setembro/2010"/>
    <hyperlink ref="I496" r:id="rId1203" display="DATA:Setembro/2010"/>
    <hyperlink ref="I449" r:id="rId1204" display="DATA:Setembro/2010"/>
    <hyperlink ref="I450" r:id="rId1205" display="DATA:Setembro/2010"/>
    <hyperlink ref="I488" r:id="rId1206" display="DATA:Setembro/2010"/>
    <hyperlink ref="I499" r:id="rId1207" display="DATA:Setembro/2010"/>
    <hyperlink ref="I452" r:id="rId1208" display="DATA:Setembro/2010"/>
    <hyperlink ref="I500" r:id="rId1209" display="DATA:Setembro/2010"/>
    <hyperlink ref="I453" r:id="rId1210" display="DATA:Setembro/2010"/>
    <hyperlink ref="I538" r:id="rId1211" display="DATA:Setembro/2010"/>
    <hyperlink ref="I492" r:id="rId1212" display="DATA:Setembro/2010"/>
    <hyperlink ref="I490" r:id="rId1213" display="DATA:Setembro/2010"/>
    <hyperlink ref="I431" r:id="rId1214" display="DATA:Setembro/2010"/>
    <hyperlink ref="I470" r:id="rId1215" display="DATA:Setembro/2010"/>
    <hyperlink ref="I481" r:id="rId1216" display="DATA:Setembro/2010"/>
    <hyperlink ref="I482" r:id="rId1217" display="DATA:Setembro/2010"/>
    <hyperlink ref="I480" r:id="rId1218" display="DATA:Setembro/2010"/>
    <hyperlink ref="I520" r:id="rId1219" display="DATA:Setembro/2010"/>
    <hyperlink ref="I474" r:id="rId1220" display="DATA:Setembro/2010"/>
    <hyperlink ref="I463" r:id="rId1221" display="DATA:Setembro/2010"/>
    <hyperlink ref="I473" r:id="rId1222" display="DATA:Setembro/2010"/>
    <hyperlink ref="I513" r:id="rId1223" display="DATA:Setembro/2010"/>
    <hyperlink ref="I467" r:id="rId1224" display="DATA:Setembro/2010"/>
    <hyperlink ref="I465" r:id="rId1225" display="DATA:Setembro/2010"/>
    <hyperlink ref="I399" r:id="rId1226" display="DATA:Setembro/2010"/>
    <hyperlink ref="I462" r:id="rId1227" display="DATA:Setembro/2010"/>
    <hyperlink ref="I501" r:id="rId1228" display="DATA:Setembro/2010"/>
    <hyperlink ref="I512" r:id="rId1229" display="DATA:Setembro/2010"/>
    <hyperlink ref="I523" r:id="rId1230" display="DATA:Setembro/2010"/>
    <hyperlink ref="I478" r:id="rId1231" display="DATA:Setembro/2010"/>
    <hyperlink ref="I476" r:id="rId1232" display="DATA:Setembro/2010"/>
    <hyperlink ref="I524" r:id="rId1233" display="DATA:Setembro/2010"/>
    <hyperlink ref="I479" r:id="rId1234" display="DATA:Setembro/2010"/>
    <hyperlink ref="I477" r:id="rId1235" display="DATA:Setembro/2010"/>
    <hyperlink ref="I522" r:id="rId1236" display="DATA:Setembro/2010"/>
    <hyperlink ref="I562" r:id="rId1237" display="DATA:Setembro/2010"/>
    <hyperlink ref="I516" r:id="rId1238" display="DATA:Setembro/2010"/>
    <hyperlink ref="I514" r:id="rId1239" display="DATA:Setembro/2010"/>
    <hyperlink ref="I468" r:id="rId1240" display="DATA:Setembro/2010"/>
    <hyperlink ref="I525" r:id="rId1241" display="DATA:Setembro/2010"/>
    <hyperlink ref="I526" r:id="rId1242" display="DATA:Setembro/2010"/>
    <hyperlink ref="I564" r:id="rId1243" display="DATA:Setembro/2010"/>
    <hyperlink ref="I518" r:id="rId1244" display="DATA:Setembro/2010"/>
    <hyperlink ref="I469" r:id="rId1245" display="DATA:Setembro/2010"/>
    <hyperlink ref="I421" r:id="rId1246" display="DATA:Setembro/2010"/>
    <hyperlink ref="I508" r:id="rId1247" display="DATA:Setembro/2010"/>
    <hyperlink ref="I519" r:id="rId1248" display="DATA:Setembro/2010"/>
    <hyperlink ref="I471" r:id="rId1249" display="DATA:Setembro/2010"/>
    <hyperlink ref="I558" r:id="rId1250" display="DATA:Setembro/2010"/>
    <hyperlink ref="I510" r:id="rId1251" display="DATA:Setembro/2010"/>
    <hyperlink ref="I444" r:id="rId1252" display="DATA:Setembro/2010"/>
    <hyperlink ref="I502" r:id="rId1253" display="DATA:Setembro/2010"/>
    <hyperlink ref="I540" r:id="rId1254" display="DATA:Setembro/2010"/>
    <hyperlink ref="I397" r:id="rId1255" display="DATA:Setembro/2010"/>
    <hyperlink ref="I445" r:id="rId1256" display="DATA:Setembro/2010"/>
    <hyperlink ref="I443" r:id="rId1257" display="DATA:Setembro/2010"/>
    <hyperlink ref="I483" r:id="rId1258" display="DATA:Setembro/2010"/>
    <hyperlink ref="I447" r:id="rId1259" display="DATA:Setembro/2010"/>
    <hyperlink ref="I495" r:id="rId1260" display="DATA:Setembro/2010"/>
    <hyperlink ref="I493" r:id="rId1261" display="DATA:Setembro/2010"/>
    <hyperlink ref="I533" r:id="rId1262" display="DATA:Setembro/2010"/>
    <hyperlink ref="I487" r:id="rId1263" display="DATA:Setembro/2010"/>
    <hyperlink ref="I485" r:id="rId1264" display="DATA:Setembro/2010"/>
    <hyperlink ref="I438" r:id="rId1265" display="DATA:Setembro/2010"/>
    <hyperlink ref="I521" r:id="rId1266" display="DATA:Setembro/2010"/>
    <hyperlink ref="I532" r:id="rId1267" display="DATA:Setembro/2010"/>
    <hyperlink ref="I486" r:id="rId1268" display="DATA:Setembro/2010"/>
    <hyperlink ref="I484" r:id="rId1269" display="DATA:Setembro/2010"/>
    <hyperlink ref="I543" r:id="rId1270" display="DATA:Setembro/2010"/>
    <hyperlink ref="I497" r:id="rId1271" display="DATA:Setembro/2010"/>
    <hyperlink ref="I542" r:id="rId1272" display="DATA:Setembro/2010"/>
    <hyperlink ref="I582" r:id="rId1273" display="DATA:Setembro/2010"/>
    <hyperlink ref="I536" r:id="rId1274" display="DATA:Setembro/2010"/>
    <hyperlink ref="I534" r:id="rId1275" display="DATA:Setembro/2010"/>
    <hyperlink ref="I441" r:id="rId1276" display="DATA:Setembro/2010"/>
    <hyperlink ref="I439" r:id="rId1277" display="DATA:Setembro/2010"/>
    <hyperlink ref="I489" r:id="rId1278" display="DATA:Setembro/2010"/>
    <hyperlink ref="I491" r:id="rId1279" display="DATA:Setembro/2010"/>
    <hyperlink ref="I515" r:id="rId1280" display="DATA:Setembro/2010"/>
    <hyperlink ref="I503" r:id="rId1281" display="DATA:Setembro/2010"/>
    <hyperlink ref="I507" r:id="rId1282" display="DATA:Setembro/2010"/>
    <hyperlink ref="I511" r:id="rId1283" display="DATA:Setembro/2010"/>
    <hyperlink ref="I528" r:id="rId1284" display="DATA:Setembro/2010"/>
    <hyperlink ref="I531" r:id="rId1285" display="DATA:Setembro/2010"/>
    <hyperlink ref="I509" r:id="rId1286" display="DATA:Setembro/2010"/>
    <hyperlink ref="I529" r:id="rId1287" display="DATA:Setembro/2010"/>
    <hyperlink ref="I546" r:id="rId1288" display="DATA:Setembro/2010"/>
    <hyperlink ref="I527" r:id="rId1289" display="DATA:Setembro/2010"/>
    <hyperlink ref="I545" r:id="rId1290" display="DATA:Setembro/2010"/>
    <hyperlink ref="I549" r:id="rId1291" display="DATA:Setembro/2010"/>
    <hyperlink ref="I530" r:id="rId1292" display="DATA:Setembro/2010"/>
    <hyperlink ref="I517" r:id="rId1293" display="DATA:Setembro/2010"/>
    <hyperlink ref="I563" r:id="rId1294" display="DATA:Setembro/2010"/>
    <hyperlink ref="I561" r:id="rId1295" display="DATA:Setembro/2010"/>
    <hyperlink ref="I601" r:id="rId1296" display="DATA:Setembro/2010"/>
    <hyperlink ref="I555" r:id="rId1297" display="DATA:Setembro/2010"/>
    <hyperlink ref="I553" r:id="rId1298" display="DATA:Setembro/2010"/>
    <hyperlink ref="I612" r:id="rId1299" display="DATA:Setembro/2010"/>
    <hyperlink ref="I567" r:id="rId1300" display="DATA:Setembro/2010"/>
    <hyperlink ref="I565" r:id="rId1301" display="DATA:Setembro/2010"/>
    <hyperlink ref="I613" r:id="rId1302" display="DATA:Setembro/2010"/>
    <hyperlink ref="I568" r:id="rId1303" display="DATA:Setembro/2010"/>
    <hyperlink ref="I566" r:id="rId1304" display="DATA:Setembro/2010"/>
    <hyperlink ref="I611" r:id="rId1305" display="DATA:Setembro/2010"/>
    <hyperlink ref="I651" r:id="rId1306" display="DATA:Setembro/2010"/>
    <hyperlink ref="I605" r:id="rId1307" display="DATA:Setembro/2010"/>
    <hyperlink ref="I603" r:id="rId1308" display="DATA:Setembro/2010"/>
    <hyperlink ref="I537" r:id="rId1309" display="DATA:Setembro/2010"/>
    <hyperlink ref="I556" r:id="rId1310" display="DATA:Setembro/2010"/>
    <hyperlink ref="I557" r:id="rId1311" display="DATA:Setembro/2010"/>
    <hyperlink ref="I595" r:id="rId1312" display="DATA:Setembro/2010"/>
    <hyperlink ref="I547" r:id="rId1313" display="DATA:Setembro/2010"/>
    <hyperlink ref="I606" r:id="rId1314" display="DATA:Setembro/2010"/>
    <hyperlink ref="I559" r:id="rId1315" display="DATA:Setembro/2010"/>
    <hyperlink ref="I607" r:id="rId1316" display="DATA:Setembro/2010"/>
    <hyperlink ref="I560" r:id="rId1317" display="DATA:Setembro/2010"/>
    <hyperlink ref="I645" r:id="rId1318" display="DATA:Setembro/2010"/>
    <hyperlink ref="I599" r:id="rId1319" display="DATA:Setembro/2010"/>
    <hyperlink ref="I597" r:id="rId1320" display="DATA:Setembro/2010"/>
    <hyperlink ref="I539" r:id="rId1321" display="DATA:Setembro/2010"/>
    <hyperlink ref="I577" r:id="rId1322" display="DATA:Setembro/2010"/>
    <hyperlink ref="I588" r:id="rId1323" display="DATA:Setembro/2010"/>
    <hyperlink ref="I541" r:id="rId1324" display="DATA:Setembro/2010"/>
    <hyperlink ref="I589" r:id="rId1325" display="DATA:Setembro/2010"/>
    <hyperlink ref="I587" r:id="rId1326" display="DATA:Setembro/2010"/>
    <hyperlink ref="I627" r:id="rId1327" display="DATA:Setembro/2010"/>
    <hyperlink ref="I581" r:id="rId1328" display="DATA:Setembro/2010"/>
    <hyperlink ref="I579" r:id="rId1329" display="DATA:Setembro/2010"/>
    <hyperlink ref="I570" r:id="rId1330" display="DATA:Setembro/2010"/>
    <hyperlink ref="I535" r:id="rId1331" display="DATA:Setembro/2010"/>
    <hyperlink ref="I580" r:id="rId1332" display="DATA:Setembro/2010"/>
    <hyperlink ref="I620" r:id="rId1333" display="DATA:Setembro/2010"/>
    <hyperlink ref="I574" r:id="rId1334" display="DATA:Setembro/2010"/>
    <hyperlink ref="I572" r:id="rId1335" display="DATA:Setembro/2010"/>
    <hyperlink ref="I569" r:id="rId1336" display="DATA:Setembro/2010"/>
    <hyperlink ref="I608" r:id="rId1337" display="DATA:Setembro/2010"/>
    <hyperlink ref="I619" r:id="rId1338" display="DATA:Setembro/2010"/>
    <hyperlink ref="I573" r:id="rId1339" display="DATA:Setembro/2010"/>
    <hyperlink ref="I571" r:id="rId1340" display="DATA:Setembro/2010"/>
    <hyperlink ref="I630" r:id="rId1341" display="DATA:Setembro/2010"/>
    <hyperlink ref="I585" r:id="rId1342" display="DATA:Setembro/2010"/>
    <hyperlink ref="I583" r:id="rId1343" display="DATA:Setembro/2010"/>
    <hyperlink ref="I631" r:id="rId1344" display="DATA:Setembro/2010"/>
    <hyperlink ref="I586" r:id="rId1345" display="DATA:Setembro/2010"/>
    <hyperlink ref="I584" r:id="rId1346" display="DATA:Setembro/2010"/>
    <hyperlink ref="I629" r:id="rId1347" display="DATA:Setembro/2010"/>
    <hyperlink ref="I669" r:id="rId1348" display="DATA:Setembro/2010"/>
    <hyperlink ref="I623" r:id="rId1349" display="DATA:Setembro/2010"/>
    <hyperlink ref="I621" r:id="rId1350" display="DATA:Setembro/2010"/>
    <hyperlink ref="I600" r:id="rId1351" display="DATA:Setembro/2010"/>
    <hyperlink ref="I554" r:id="rId1352" display="DATA:Setembro/2010"/>
    <hyperlink ref="I552" r:id="rId1353" display="DATA:Setembro/2010"/>
    <hyperlink ref="I610" r:id="rId1354" display="DATA:Setembro/2010"/>
    <hyperlink ref="I650" r:id="rId1355" display="DATA:Setembro/2010"/>
    <hyperlink ref="I604" r:id="rId1356" display="DATA:Setembro/2010"/>
    <hyperlink ref="I602" r:id="rId1357" display="DATA:Setembro/2010"/>
    <hyperlink ref="I594" r:id="rId1358" display="DATA:Setembro/2010"/>
    <hyperlink ref="I548" r:id="rId1359" display="DATA:Setembro/2010"/>
    <hyperlink ref="I644" r:id="rId1360" display="DATA:Setembro/2010"/>
    <hyperlink ref="I598" r:id="rId1361" display="DATA:Setembro/2010"/>
    <hyperlink ref="I596" r:id="rId1362" display="DATA:Setembro/2010"/>
    <hyperlink ref="I576" r:id="rId1363" display="DATA:Setembro/2010"/>
    <hyperlink ref="I626" r:id="rId1364" display="DATA:Setembro/2010"/>
    <hyperlink ref="I578" r:id="rId1365" display="DATA:Setembro/2010"/>
    <hyperlink ref="I618" r:id="rId1366" display="DATA:Setembro/2010"/>
    <hyperlink ref="I628" r:id="rId1367" display="DATA:Setembro/2010"/>
    <hyperlink ref="I668" r:id="rId1368" display="DATA:Setembro/2010"/>
    <hyperlink ref="I622" r:id="rId1369" display="DATA:Setembro/2010"/>
    <hyperlink ref="I551" r:id="rId1370" display="DATA:Setembro/2010"/>
    <hyperlink ref="I609" r:id="rId1371" display="DATA:Setembro/2010"/>
    <hyperlink ref="I649" r:id="rId1372" display="DATA:Setembro/2010"/>
    <hyperlink ref="I593" r:id="rId1373" display="DATA:Setembro/2010"/>
    <hyperlink ref="I643" r:id="rId1374" display="DATA:Setembro/2010"/>
    <hyperlink ref="I575" r:id="rId1375" display="DATA:Setembro/2010"/>
    <hyperlink ref="I625" r:id="rId1376" display="DATA:Setembro/2010"/>
    <hyperlink ref="I617" r:id="rId1377" display="DATA:Setembro/2010"/>
    <hyperlink ref="I667" r:id="rId1378" display="DATA:Setembro/2010"/>
    <hyperlink ref="I550" r:id="rId1379" display="DATA:Setembro/2010"/>
    <hyperlink ref="I648" r:id="rId1380" display="DATA:Setembro/2010"/>
    <hyperlink ref="I592" r:id="rId1381" display="DATA:Setembro/2010"/>
    <hyperlink ref="I642" r:id="rId1382" display="DATA:Setembro/2010"/>
    <hyperlink ref="I624" r:id="rId1383" display="DATA:Setembro/2010"/>
    <hyperlink ref="I616" r:id="rId1384" display="DATA:Setembro/2010"/>
    <hyperlink ref="I666" r:id="rId1385" display="DATA:Setembro/2010"/>
    <hyperlink ref="I64644" r:id="rId1386" display="DATA:Setembro/2010"/>
    <hyperlink ref="I64641" r:id="rId1387" display="DATA:Setembro/2010"/>
    <hyperlink ref="I64639" r:id="rId1388" display="DATA:Setembro/2010"/>
    <hyperlink ref="I64642" r:id="rId1389" display="DATA:Setembro/2010"/>
    <hyperlink ref="I64640" r:id="rId1390" display="DATA:Setembro/2010"/>
    <hyperlink ref="I64638" r:id="rId1391" display="DATA:Setembro/2010"/>
    <hyperlink ref="I64635" r:id="rId1392" display="DATA:Setembro/2010"/>
    <hyperlink ref="I64633" r:id="rId1393" display="DATA:Setembro/2010"/>
    <hyperlink ref="I64636" r:id="rId1394" display="DATA:Setembro/2010"/>
    <hyperlink ref="I64634" r:id="rId1395" display="DATA:Setembro/2010"/>
    <hyperlink ref="I64632" r:id="rId1396" display="DATA:Setembro/2010"/>
    <hyperlink ref="I64637" r:id="rId1397" display="DATA:Setembro/2010"/>
    <hyperlink ref="I64643" r:id="rId1398" display="DATA:Setembro/2010"/>
    <hyperlink ref="I64631" r:id="rId1399" display="DATA:Setembro/2010"/>
    <hyperlink ref="I64630" r:id="rId1400" display="DATA:Setembro/2010"/>
    <hyperlink ref="I64627" r:id="rId1401" display="DATA:Setembro/2010"/>
    <hyperlink ref="I64625" r:id="rId1402" display="DATA:Setembro/2010"/>
    <hyperlink ref="I64628" r:id="rId1403" display="DATA:Setembro/2010"/>
    <hyperlink ref="I64626" r:id="rId1404" display="DATA:Setembro/2010"/>
    <hyperlink ref="I64624" r:id="rId1405" display="DATA:Setembro/2010"/>
    <hyperlink ref="I64629" r:id="rId1406" display="DATA:Setembro/2010"/>
    <hyperlink ref="I64623" r:id="rId1407" display="DATA:Setembro/2010"/>
    <hyperlink ref="I64622" r:id="rId1408" display="DATA:Setembro/2010"/>
    <hyperlink ref="I64620" r:id="rId1409" display="DATA:Setembro/2010"/>
    <hyperlink ref="I64621" r:id="rId1410" display="DATA:Setembro/2010"/>
    <hyperlink ref="I64619" r:id="rId1411" display="DATA:Setembro/2010"/>
    <hyperlink ref="I64618" r:id="rId1412" display="DATA:Setembro/2010"/>
    <hyperlink ref="I64617" r:id="rId1413" display="DATA:Setembro/2010"/>
    <hyperlink ref="I64614" r:id="rId1414" display="DATA:Setembro/2010"/>
    <hyperlink ref="I64612" r:id="rId1415" display="DATA:Setembro/2010"/>
    <hyperlink ref="I64615" r:id="rId1416" display="DATA:Setembro/2010"/>
    <hyperlink ref="I64613" r:id="rId1417" display="DATA:Setembro/2010"/>
    <hyperlink ref="I64611" r:id="rId1418" display="DATA:Setembro/2010"/>
    <hyperlink ref="I64616" r:id="rId1419" display="DATA:Setembro/2010"/>
    <hyperlink ref="I64610" r:id="rId1420" display="DATA:Setembro/2010"/>
    <hyperlink ref="I64609" r:id="rId1421" display="DATA:Setembro/2010"/>
    <hyperlink ref="I64608" r:id="rId1422" display="DATA:Setembro/2010"/>
    <hyperlink ref="I64600" r:id="rId1423" display="DATA:Setembro/2010"/>
    <hyperlink ref="I64598" r:id="rId1424" display="DATA:Setembro/2010"/>
    <hyperlink ref="I64601" r:id="rId1425" display="DATA:Setembro/2010"/>
    <hyperlink ref="I64599" r:id="rId1426" display="DATA:Setembro/2010"/>
    <hyperlink ref="I64597" r:id="rId1427" display="DATA:Setembro/2010"/>
    <hyperlink ref="I64585" r:id="rId1428" display="DATA:Setembro/2010"/>
    <hyperlink ref="I64583" r:id="rId1429" display="DATA:Setembro/2010"/>
    <hyperlink ref="I64586" r:id="rId1430" display="DATA:Setembro/2010"/>
    <hyperlink ref="I64584" r:id="rId1431" display="DATA:Setembro/2010"/>
    <hyperlink ref="I64607" r:id="rId1432" display="DATA:Setembro/2010"/>
    <hyperlink ref="I64582" r:id="rId1433" display="DATA:Setembro/2010"/>
    <hyperlink ref="I64605" r:id="rId1434" display="DATA:Setembro/2010"/>
    <hyperlink ref="I64603" r:id="rId1435" display="DATA:Setembro/2010"/>
    <hyperlink ref="I64606" r:id="rId1436" display="DATA:Setembro/2010"/>
    <hyperlink ref="I64604" r:id="rId1437" display="DATA:Setembro/2010"/>
    <hyperlink ref="I64602" r:id="rId1438" display="DATA:Setembro/2010"/>
    <hyperlink ref="I64594" r:id="rId1439" display="DATA:Setembro/2010"/>
    <hyperlink ref="I64592" r:id="rId1440" display="DATA:Setembro/2010"/>
    <hyperlink ref="I64595" r:id="rId1441" display="DATA:Setembro/2010"/>
    <hyperlink ref="I64593" r:id="rId1442" display="DATA:Setembro/2010"/>
    <hyperlink ref="I64591" r:id="rId1443" display="DATA:Setembro/2010"/>
    <hyperlink ref="I64579" r:id="rId1444" display="DATA:Setembro/2010"/>
    <hyperlink ref="I64577" r:id="rId1445" display="DATA:Setembro/2010"/>
    <hyperlink ref="I64580" r:id="rId1446" display="DATA:Setembro/2010"/>
    <hyperlink ref="I64578" r:id="rId1447" display="DATA:Setembro/2010"/>
    <hyperlink ref="I64576" r:id="rId1448" display="DATA:Setembro/2010"/>
    <hyperlink ref="I64596" r:id="rId1449" display="DATA:Setembro/2010"/>
    <hyperlink ref="I64581" r:id="rId1450" display="DATA:Setembro/2010"/>
    <hyperlink ref="I64588" r:id="rId1451" display="DATA:Setembro/2010"/>
    <hyperlink ref="I64589" r:id="rId1452" display="DATA:Setembro/2010"/>
    <hyperlink ref="I64587" r:id="rId1453" display="DATA:Setembro/2010"/>
    <hyperlink ref="I64573" r:id="rId1454" display="DATA:Setembro/2010"/>
    <hyperlink ref="I64571" r:id="rId1455" display="DATA:Setembro/2010"/>
    <hyperlink ref="I64574" r:id="rId1456" display="DATA:Setembro/2010"/>
    <hyperlink ref="I64572" r:id="rId1457" display="DATA:Setembro/2010"/>
    <hyperlink ref="I64570" r:id="rId1458" display="DATA:Setembro/2010"/>
    <hyperlink ref="I64590" r:id="rId1459" display="DATA:Setembro/2010"/>
    <hyperlink ref="I64567" r:id="rId1460" display="DATA:Setembro/2010"/>
    <hyperlink ref="I64565" r:id="rId1461" display="DATA:Setembro/2010"/>
    <hyperlink ref="I64568" r:id="rId1462" display="DATA:Setembro/2010"/>
    <hyperlink ref="I64566" r:id="rId1463" display="DATA:Setembro/2010"/>
    <hyperlink ref="I64564" r:id="rId1464" display="DATA:Setembro/2010"/>
    <hyperlink ref="I64569" r:id="rId1465" display="DATA:Setembro/2010"/>
    <hyperlink ref="I64575" r:id="rId1466" display="DATA:Setembro/2010"/>
    <hyperlink ref="I64563" r:id="rId1467" display="DATA:Setembro/2010"/>
    <hyperlink ref="I64562" r:id="rId1468" display="DATA:Setembro/2010"/>
    <hyperlink ref="I64559" r:id="rId1469" display="DATA:Setembro/2010"/>
    <hyperlink ref="I64557" r:id="rId1470" display="DATA:Setembro/2010"/>
    <hyperlink ref="I64560" r:id="rId1471" display="DATA:Setembro/2010"/>
    <hyperlink ref="I64558" r:id="rId1472" display="DATA:Setembro/2010"/>
    <hyperlink ref="I64556" r:id="rId1473" display="DATA:Setembro/2010"/>
    <hyperlink ref="I64561" r:id="rId1474" display="DATA:Setembro/2010"/>
    <hyperlink ref="I64555" r:id="rId1475" display="DATA:Setembro/2010"/>
    <hyperlink ref="I64554" r:id="rId1476" display="DATA:Setembro/2010"/>
    <hyperlink ref="I64552" r:id="rId1477" display="DATA:Setembro/2010"/>
    <hyperlink ref="I64553" r:id="rId1478" display="DATA:Setembro/2010"/>
    <hyperlink ref="I64551" r:id="rId1479" display="DATA:Setembro/2010"/>
    <hyperlink ref="I64550" r:id="rId1480" display="DATA:Setembro/2010"/>
    <hyperlink ref="I64549" r:id="rId1481" display="DATA:Setembro/2010"/>
    <hyperlink ref="I64546" r:id="rId1482" display="DATA:Setembro/2010"/>
    <hyperlink ref="I64544" r:id="rId1483" display="DATA:Setembro/2010"/>
    <hyperlink ref="I64547" r:id="rId1484" display="DATA:Setembro/2010"/>
    <hyperlink ref="I64545" r:id="rId1485" display="DATA:Setembro/2010"/>
    <hyperlink ref="I64543" r:id="rId1486" display="DATA:Setembro/2010"/>
    <hyperlink ref="I64548" r:id="rId1487" display="DATA:Setembro/2010"/>
    <hyperlink ref="I64542" r:id="rId1488" display="DATA:Setembro/2010"/>
    <hyperlink ref="I64541" r:id="rId1489" display="DATA:Setembro/2010"/>
    <hyperlink ref="I64539" r:id="rId1490" display="DATA:Setembro/2010"/>
    <hyperlink ref="I64540" r:id="rId1491" display="DATA:Setembro/2010"/>
    <hyperlink ref="I64538" r:id="rId1492" display="DATA:Setembro/2010"/>
    <hyperlink ref="I64537" r:id="rId1493" display="DATA:Setembro/2010"/>
    <hyperlink ref="I64536" r:id="rId1494" display="DATA:Setembro/2010"/>
    <hyperlink ref="I64535" r:id="rId1495" display="DATA:Setembro/2010"/>
    <hyperlink ref="I64534" r:id="rId1496" display="DATA:Setembro/2010"/>
    <hyperlink ref="I64533" r:id="rId1497" display="DATA:Setembro/2010"/>
    <hyperlink ref="I64532" r:id="rId1498" display="DATA:Setembro/2010"/>
    <hyperlink ref="I64529" r:id="rId1499" display="DATA:Setembro/2010"/>
    <hyperlink ref="I64527" r:id="rId1500" display="DATA:Setembro/2010"/>
    <hyperlink ref="I64530" r:id="rId1501" display="DATA:Setembro/2010"/>
    <hyperlink ref="I64528" r:id="rId1502" display="DATA:Setembro/2010"/>
    <hyperlink ref="I64526" r:id="rId1503" display="DATA:Setembro/2010"/>
    <hyperlink ref="I64531" r:id="rId1504" display="DATA:Setembro/2010"/>
    <hyperlink ref="I64525" r:id="rId1505" display="DATA:Setembro/2010"/>
    <hyperlink ref="I64524" r:id="rId1506" display="DATA:Setembro/2010"/>
    <hyperlink ref="I64522" r:id="rId1507" display="DATA:Setembro/2010"/>
    <hyperlink ref="I64523" r:id="rId1508" display="DATA:Setembro/2010"/>
    <hyperlink ref="I64521" r:id="rId1509" display="DATA:Setembro/2010"/>
    <hyperlink ref="I64520" r:id="rId1510" display="DATA:Setembro/2010"/>
    <hyperlink ref="I64519" r:id="rId1511" display="DATA:Setembro/2010"/>
    <hyperlink ref="I61" r:id="rId1512" display="DATA:Setembro/2010"/>
    <hyperlink ref="I58" r:id="rId1513" display="DATA:Setembro/2010"/>
    <hyperlink ref="I59" r:id="rId1514" display="DATA:Setembro/2010"/>
    <hyperlink ref="I62" r:id="rId1515" display="DATA:Setembro/2010"/>
    <hyperlink ref="I64" r:id="rId1516" display="DATA:Setembro/2010"/>
    <hyperlink ref="I658" r:id="rId1517" display="DATA:Setembro/2010"/>
    <hyperlink ref="I614" r:id="rId1518" display="DATA:Setembro/2010"/>
    <hyperlink ref="I652" r:id="rId1519" display="DATA:Setembro/2010"/>
    <hyperlink ref="I634" r:id="rId1520" display="DATA:Setembro/2010"/>
    <hyperlink ref="I615" r:id="rId1521" display="DATA:Setembro/2010"/>
    <hyperlink ref="I637" r:id="rId1522" display="DATA:Setembro/2010"/>
    <hyperlink ref="I590" r:id="rId1523" display="DATA:Setembro/2010"/>
    <hyperlink ref="I638" r:id="rId1524" display="DATA:Setembro/2010"/>
    <hyperlink ref="I591" r:id="rId1525" display="DATA:Setembro/2010"/>
    <hyperlink ref="I636" r:id="rId1526" display="DATA:Setembro/2010"/>
    <hyperlink ref="I676" r:id="rId1527" display="DATA:Setembro/2010"/>
    <hyperlink ref="I657" r:id="rId1528" display="DATA:Setembro/2010"/>
    <hyperlink ref="I633" r:id="rId1529" display="DATA:Setembro/2010"/>
    <hyperlink ref="I635" r:id="rId1530" display="DATA:Setembro/2010"/>
    <hyperlink ref="I675" r:id="rId1531" display="DATA:Setembro/2010"/>
    <hyperlink ref="I656" r:id="rId1532" display="DATA:Setembro/2010"/>
    <hyperlink ref="I632" r:id="rId1533" display="DATA:Setembro/2010"/>
    <hyperlink ref="I674" r:id="rId1534" display="DATA:Setembro/2010"/>
    <hyperlink ref="I655" r:id="rId1535" display="DATA:Setembro/2010"/>
    <hyperlink ref="I673" r:id="rId1536" display="DATA:Setembro/2010"/>
    <hyperlink ref="I63" r:id="rId1537" display="DATA:Setembro/2010"/>
    <hyperlink ref="I9" r:id="rId1538" display="DATA:Setembro/2010"/>
    <hyperlink ref="I9:I10" r:id="rId1539" display="DATA:Setembro/2010"/>
    <hyperlink ref="I10:I11" r:id="rId1540" display="DATA:Setembro/2010"/>
    <hyperlink ref="I17" r:id="rId1541" display="DATA:Setembro/2010"/>
    <hyperlink ref="I18" r:id="rId1542" display="DATA:Setembro/2010"/>
    <hyperlink ref="I30" r:id="rId1543" display="DATA:Setembro/2010"/>
    <hyperlink ref="I31:I35" r:id="rId1544" display="DATA:Setembro/2010"/>
    <hyperlink ref="I42" r:id="rId1545" display="DATA:Setembro/2010"/>
    <hyperlink ref="I12" r:id="rId1546" display="DATA:Setembro/2010"/>
    <hyperlink ref="I19" r:id="rId1547" display="DATA:Setembro/2010"/>
    <hyperlink ref="I43:I48" r:id="rId1548" display="DATA:Setembro/2010"/>
    <hyperlink ref="I20:I22" r:id="rId1549" display="DATA:Setembro/2010"/>
    <hyperlink ref="I23" r:id="rId1550" display="DATA:Setembro/2010"/>
    <hyperlink ref="I25:I26" r:id="rId1551" display="DATA:Setembro/2010"/>
    <hyperlink ref="I13" r:id="rId1552" display="DATA:Setembro/2010"/>
    <hyperlink ref="I14" r:id="rId1553" display="DATA:Setembro/2010"/>
    <hyperlink ref="I24" r:id="rId1554" display="DATA:Setembro/2010"/>
    <hyperlink ref="I50:I51" r:id="rId1555" display="DATA:Setembro/2010"/>
    <hyperlink ref="I49" r:id="rId1556" display="DATA:Setembro/2010"/>
    <hyperlink ref="I52" r:id="rId1557" display="DATA:Setembro/2010"/>
    <hyperlink ref="I53" r:id="rId1558" display="DATA:Setembro/2010"/>
    <hyperlink ref="I27" r:id="rId1559" display="DATA:Setembro/2010"/>
    <hyperlink ref="I54" r:id="rId1560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9" r:id="rId1562"/>
  <headerFooter alignWithMargins="0">
    <oddHeader>&amp;CPágina &amp;P de &amp;N</oddHeader>
  </headerFooter>
  <rowBreaks count="1" manualBreakCount="1">
    <brk id="43" max="8" man="1"/>
  </rowBreaks>
  <drawing r:id="rId15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A8" sqref="A8:G18"/>
    </sheetView>
  </sheetViews>
  <sheetFormatPr defaultColWidth="9.140625" defaultRowHeight="12.75"/>
  <cols>
    <col min="2" max="2" width="29.7109375" style="0" customWidth="1"/>
    <col min="3" max="3" width="13.28125" style="0" customWidth="1"/>
    <col min="4" max="5" width="14.140625" style="0" customWidth="1"/>
    <col min="6" max="6" width="14.57421875" style="0" customWidth="1"/>
    <col min="7" max="7" width="13.8515625" style="0" customWidth="1"/>
    <col min="9" max="9" width="10.140625" style="0" bestFit="1" customWidth="1"/>
  </cols>
  <sheetData>
    <row r="1" spans="1:7" ht="12.75">
      <c r="A1" s="16" t="s">
        <v>0</v>
      </c>
      <c r="B1" s="17"/>
      <c r="C1" s="18"/>
      <c r="D1" s="18"/>
      <c r="E1" s="18"/>
      <c r="F1" s="18"/>
      <c r="G1" s="19"/>
    </row>
    <row r="2" spans="1:7" ht="12.75">
      <c r="A2" s="11" t="s">
        <v>1</v>
      </c>
      <c r="B2" s="2"/>
      <c r="C2" s="3"/>
      <c r="D2" s="3"/>
      <c r="E2" s="3"/>
      <c r="F2" s="3"/>
      <c r="G2" s="10"/>
    </row>
    <row r="3" spans="1:7" ht="30" customHeight="1">
      <c r="A3" s="147" t="s">
        <v>218</v>
      </c>
      <c r="B3" s="148"/>
      <c r="C3" s="148"/>
      <c r="D3" s="53"/>
      <c r="E3" s="53"/>
      <c r="F3" s="3"/>
      <c r="G3" s="10"/>
    </row>
    <row r="4" spans="1:7" ht="27" customHeight="1">
      <c r="A4" s="150" t="s">
        <v>102</v>
      </c>
      <c r="B4" s="151"/>
      <c r="C4" s="151"/>
      <c r="D4" s="54"/>
      <c r="E4" s="54"/>
      <c r="F4" s="3"/>
      <c r="G4" s="10"/>
    </row>
    <row r="5" spans="1:7" ht="27.75" customHeight="1">
      <c r="A5" s="150"/>
      <c r="B5" s="151"/>
      <c r="C5" s="151"/>
      <c r="D5" s="25"/>
      <c r="E5" s="25"/>
      <c r="F5" s="3"/>
      <c r="G5" s="10"/>
    </row>
    <row r="6" spans="1:7" ht="15.75">
      <c r="A6" s="154" t="s">
        <v>8</v>
      </c>
      <c r="B6" s="155"/>
      <c r="C6" s="155"/>
      <c r="D6" s="155"/>
      <c r="E6" s="155"/>
      <c r="F6" s="155"/>
      <c r="G6" s="156"/>
    </row>
    <row r="7" spans="1:7" ht="12.75">
      <c r="A7" s="4"/>
      <c r="B7" s="1"/>
      <c r="C7" s="1"/>
      <c r="D7" s="1"/>
      <c r="E7" s="1"/>
      <c r="F7" s="1"/>
      <c r="G7" s="5"/>
    </row>
    <row r="8" spans="1:7" ht="12.75">
      <c r="A8" s="157" t="s">
        <v>3</v>
      </c>
      <c r="B8" s="152" t="s">
        <v>6</v>
      </c>
      <c r="C8" s="159" t="s">
        <v>10</v>
      </c>
      <c r="D8" s="160"/>
      <c r="E8" s="161"/>
      <c r="F8" s="152" t="s">
        <v>7</v>
      </c>
      <c r="G8" s="152"/>
    </row>
    <row r="9" spans="1:7" ht="12.75">
      <c r="A9" s="158"/>
      <c r="B9" s="153"/>
      <c r="C9" s="22">
        <v>15</v>
      </c>
      <c r="D9" s="22">
        <v>30</v>
      </c>
      <c r="E9" s="22">
        <v>45</v>
      </c>
      <c r="F9" s="153"/>
      <c r="G9" s="153"/>
    </row>
    <row r="10" spans="1:9" ht="24.75" customHeight="1">
      <c r="A10" s="33" t="s">
        <v>9</v>
      </c>
      <c r="B10" s="72" t="str">
        <f>'ORÇ '!C8</f>
        <v>SERVIÇOS PRELIMINARES</v>
      </c>
      <c r="C10" s="23">
        <f>F10</f>
        <v>9320.89</v>
      </c>
      <c r="D10" s="23"/>
      <c r="E10" s="23"/>
      <c r="F10" s="24">
        <f>'ORÇ '!I8</f>
        <v>9320.89</v>
      </c>
      <c r="G10" s="30">
        <f>F10/F15</f>
        <v>0.038572069229922165</v>
      </c>
      <c r="I10" s="35">
        <f>SUM(C10:E10)</f>
        <v>9320.89</v>
      </c>
    </row>
    <row r="11" spans="1:9" ht="21" customHeight="1">
      <c r="A11" s="33" t="s">
        <v>25</v>
      </c>
      <c r="B11" s="34" t="str">
        <f>'ORÇ '!C16</f>
        <v>SERVIÇOS INICIAIS</v>
      </c>
      <c r="C11" s="23">
        <f>0.8*F11</f>
        <v>22449.712</v>
      </c>
      <c r="D11" s="23">
        <f>0.2*F11</f>
        <v>5612.428</v>
      </c>
      <c r="E11" s="23"/>
      <c r="F11" s="24">
        <f>'ORÇ '!I16</f>
        <v>28062.14</v>
      </c>
      <c r="G11" s="30">
        <f>F11/F15</f>
        <v>0.11612783830940693</v>
      </c>
      <c r="I11" s="35">
        <f>SUM(C11:E11)</f>
        <v>28062.14</v>
      </c>
    </row>
    <row r="12" spans="1:9" ht="29.25" customHeight="1">
      <c r="A12" s="33" t="s">
        <v>26</v>
      </c>
      <c r="B12" s="34" t="str">
        <f>'ORÇ '!C29</f>
        <v>MURO (25,00 x 3,00) = 75,00 M2  (TIPO III)</v>
      </c>
      <c r="C12" s="23">
        <f>0.5*F12</f>
        <v>39866.84</v>
      </c>
      <c r="D12" s="23">
        <f>0.5*F12</f>
        <v>39866.84</v>
      </c>
      <c r="E12" s="23"/>
      <c r="F12" s="24">
        <f>'ORÇ '!I29</f>
        <v>79733.68</v>
      </c>
      <c r="G12" s="30">
        <f>F12/F15</f>
        <v>0.32995701321616927</v>
      </c>
      <c r="I12" s="35">
        <f>SUM(C12:E12)</f>
        <v>79733.68</v>
      </c>
    </row>
    <row r="13" spans="1:9" ht="24" customHeight="1">
      <c r="A13" s="33" t="s">
        <v>65</v>
      </c>
      <c r="B13" s="34" t="str">
        <f>'ORÇ '!C41</f>
        <v>SERVIÇOS COMPLEMENTARES</v>
      </c>
      <c r="C13" s="23"/>
      <c r="D13" s="23"/>
      <c r="E13" s="23">
        <f>F13</f>
        <v>124531.98</v>
      </c>
      <c r="F13" s="24">
        <f>'ORÇ '!I41</f>
        <v>124531.98</v>
      </c>
      <c r="G13" s="30">
        <f>F13/F15</f>
        <v>0.5153430792445016</v>
      </c>
      <c r="I13" s="35">
        <f>SUM(C13:E13)</f>
        <v>124531.98</v>
      </c>
    </row>
    <row r="14" spans="1:9" ht="12.75">
      <c r="A14" s="21"/>
      <c r="B14" s="21"/>
      <c r="C14" s="24"/>
      <c r="D14" s="24"/>
      <c r="E14" s="24"/>
      <c r="F14" s="24"/>
      <c r="G14" s="21"/>
      <c r="I14" s="35"/>
    </row>
    <row r="15" spans="1:9" ht="12.75">
      <c r="A15" s="21"/>
      <c r="B15" s="20" t="s">
        <v>7</v>
      </c>
      <c r="C15" s="32">
        <f>ROUND(SUM(C10:C13),2)</f>
        <v>71637.44</v>
      </c>
      <c r="D15" s="32">
        <f>ROUND(SUM(D10:D13),2)</f>
        <v>45479.27</v>
      </c>
      <c r="E15" s="32">
        <f>ROUND(SUM(E10:E13),2)</f>
        <v>124531.98</v>
      </c>
      <c r="F15" s="29">
        <f>ROUND(SUM(F10:F13),2)</f>
        <v>241648.69</v>
      </c>
      <c r="G15" s="30">
        <f>ROUND(SUM(G10:G13),2)</f>
        <v>1</v>
      </c>
      <c r="I15" s="35">
        <f>SUM(C15:E15)</f>
        <v>241648.69</v>
      </c>
    </row>
    <row r="16" spans="1:7" ht="12.75">
      <c r="A16" s="21"/>
      <c r="B16" s="20" t="s">
        <v>11</v>
      </c>
      <c r="C16" s="31">
        <f>C15/F15</f>
        <v>0.29645283820905466</v>
      </c>
      <c r="D16" s="31">
        <f>D15/F15</f>
        <v>0.18820408254644375</v>
      </c>
      <c r="E16" s="31">
        <f>E15/F15</f>
        <v>0.5153430792445016</v>
      </c>
      <c r="F16" s="24"/>
      <c r="G16" s="30"/>
    </row>
    <row r="17" spans="1:7" ht="12.75">
      <c r="A17" s="21"/>
      <c r="B17" s="20" t="s">
        <v>12</v>
      </c>
      <c r="C17" s="32">
        <f>C15</f>
        <v>71637.44</v>
      </c>
      <c r="D17" s="32">
        <f>C17+D15</f>
        <v>117116.70999999999</v>
      </c>
      <c r="E17" s="32">
        <f>D17+E15</f>
        <v>241648.69</v>
      </c>
      <c r="F17" s="21"/>
      <c r="G17" s="21"/>
    </row>
    <row r="18" spans="1:7" ht="12.75">
      <c r="A18" s="21"/>
      <c r="B18" s="20" t="s">
        <v>13</v>
      </c>
      <c r="C18" s="31">
        <f>C16</f>
        <v>0.29645283820905466</v>
      </c>
      <c r="D18" s="31">
        <f>C18+D16</f>
        <v>0.4846569207554984</v>
      </c>
      <c r="E18" s="31">
        <f>D18+E16</f>
        <v>1</v>
      </c>
      <c r="F18" s="21"/>
      <c r="G18" s="21"/>
    </row>
    <row r="21" spans="3:6" ht="12.75">
      <c r="C21" s="35"/>
      <c r="D21" s="35"/>
      <c r="E21" s="35"/>
      <c r="F21" s="35"/>
    </row>
  </sheetData>
  <sheetProtection/>
  <mergeCells count="9">
    <mergeCell ref="A3:C3"/>
    <mergeCell ref="G8:G9"/>
    <mergeCell ref="A6:G6"/>
    <mergeCell ref="A8:A9"/>
    <mergeCell ref="B8:B9"/>
    <mergeCell ref="F8:F9"/>
    <mergeCell ref="A4:C4"/>
    <mergeCell ref="A5:C5"/>
    <mergeCell ref="C8:E8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3"/>
  <sheetViews>
    <sheetView view="pageBreakPreview" zoomScaleSheetLayoutView="100" zoomScalePageLayoutView="0" workbookViewId="0" topLeftCell="A1">
      <pane ySplit="6" topLeftCell="A172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1.140625" style="0" customWidth="1"/>
    <col min="2" max="2" width="4.7109375" style="0" customWidth="1"/>
    <col min="3" max="3" width="45.8515625" style="0" customWidth="1"/>
    <col min="4" max="4" width="5.00390625" style="0" customWidth="1"/>
    <col min="5" max="5" width="7.140625" style="0" customWidth="1"/>
    <col min="6" max="6" width="4.7109375" style="0" customWidth="1"/>
    <col min="7" max="7" width="6.7109375" style="0" customWidth="1"/>
    <col min="8" max="8" width="6.140625" style="0" customWidth="1"/>
    <col min="9" max="10" width="5.57421875" style="0" customWidth="1"/>
    <col min="11" max="11" width="6.140625" style="0" customWidth="1"/>
    <col min="12" max="12" width="5.8515625" style="0" customWidth="1"/>
    <col min="13" max="13" width="7.8515625" style="0" customWidth="1"/>
  </cols>
  <sheetData>
    <row r="1" spans="1:13" ht="12.75">
      <c r="A1" s="16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2.75">
      <c r="A2" s="11" t="s">
        <v>1</v>
      </c>
      <c r="B2" s="2"/>
      <c r="C2" s="3"/>
      <c r="D2" s="3"/>
      <c r="E2" s="2" t="s">
        <v>103</v>
      </c>
      <c r="F2" s="3"/>
      <c r="G2" s="3"/>
      <c r="H2" s="3"/>
      <c r="I2" s="3"/>
      <c r="J2" s="3"/>
      <c r="K2" s="3"/>
      <c r="L2" s="3"/>
      <c r="M2" s="10"/>
    </row>
    <row r="3" spans="1:13" ht="12.75" customHeight="1">
      <c r="A3" s="147" t="s">
        <v>218</v>
      </c>
      <c r="B3" s="148"/>
      <c r="C3" s="148"/>
      <c r="D3" s="36"/>
      <c r="E3" s="108" t="s">
        <v>104</v>
      </c>
      <c r="F3" s="108"/>
      <c r="G3" s="74"/>
      <c r="H3" s="74"/>
      <c r="I3" s="74"/>
      <c r="J3" s="74"/>
      <c r="K3" s="74"/>
      <c r="L3" s="74"/>
      <c r="M3" s="38"/>
    </row>
    <row r="4" spans="1:13" ht="28.5" customHeight="1">
      <c r="A4" s="150" t="s">
        <v>102</v>
      </c>
      <c r="B4" s="151"/>
      <c r="C4" s="151"/>
      <c r="D4" s="3"/>
      <c r="E4" s="2" t="s">
        <v>62</v>
      </c>
      <c r="F4" s="3"/>
      <c r="G4" s="3"/>
      <c r="H4" s="3"/>
      <c r="I4" s="3"/>
      <c r="J4" s="3"/>
      <c r="K4" s="3"/>
      <c r="L4" s="3"/>
      <c r="M4" s="10"/>
    </row>
    <row r="5" spans="1:13" ht="16.5" thickBot="1">
      <c r="A5" s="12"/>
      <c r="B5" s="13"/>
      <c r="C5" s="26" t="s">
        <v>58</v>
      </c>
      <c r="D5" s="13"/>
      <c r="E5" s="14"/>
      <c r="F5" s="13"/>
      <c r="G5" s="13"/>
      <c r="H5" s="13"/>
      <c r="I5" s="13"/>
      <c r="J5" s="13"/>
      <c r="K5" s="13"/>
      <c r="L5" s="13"/>
      <c r="M5" s="15"/>
    </row>
    <row r="6" spans="1:13" ht="34.5" customHeight="1" thickTop="1">
      <c r="A6" s="87" t="s">
        <v>14</v>
      </c>
      <c r="B6" s="87" t="s">
        <v>3</v>
      </c>
      <c r="C6" s="87" t="s">
        <v>4</v>
      </c>
      <c r="D6" s="87" t="s">
        <v>15</v>
      </c>
      <c r="E6" s="87" t="s">
        <v>16</v>
      </c>
      <c r="F6" s="87" t="s">
        <v>81</v>
      </c>
      <c r="G6" s="87" t="s">
        <v>82</v>
      </c>
      <c r="H6" s="87" t="s">
        <v>83</v>
      </c>
      <c r="I6" s="87" t="s">
        <v>84</v>
      </c>
      <c r="J6" s="87" t="s">
        <v>85</v>
      </c>
      <c r="K6" s="87" t="s">
        <v>86</v>
      </c>
      <c r="L6" s="87" t="s">
        <v>87</v>
      </c>
      <c r="M6" s="87" t="s">
        <v>7</v>
      </c>
    </row>
    <row r="7" spans="1:13" ht="16.5" customHeight="1">
      <c r="A7" s="46"/>
      <c r="B7" s="42" t="s">
        <v>9</v>
      </c>
      <c r="C7" s="47" t="s">
        <v>24</v>
      </c>
      <c r="D7" s="43"/>
      <c r="E7" s="40"/>
      <c r="F7" s="45"/>
      <c r="G7" s="82"/>
      <c r="H7" s="82"/>
      <c r="I7" s="82"/>
      <c r="J7" s="82"/>
      <c r="K7" s="82"/>
      <c r="L7" s="82"/>
      <c r="M7" s="71"/>
    </row>
    <row r="8" spans="1:14" ht="53.25" customHeight="1">
      <c r="A8" s="75" t="s">
        <v>59</v>
      </c>
      <c r="B8" s="76" t="s">
        <v>20</v>
      </c>
      <c r="C8" s="77" t="s">
        <v>41</v>
      </c>
      <c r="D8" s="76" t="s">
        <v>17</v>
      </c>
      <c r="E8" s="84"/>
      <c r="F8" s="85"/>
      <c r="G8" s="86"/>
      <c r="H8" s="86"/>
      <c r="I8" s="86"/>
      <c r="J8" s="86"/>
      <c r="K8" s="86"/>
      <c r="L8" s="86"/>
      <c r="M8" s="90">
        <f>ROUND(M9,2)</f>
        <v>3</v>
      </c>
      <c r="N8" s="41"/>
    </row>
    <row r="9" spans="1:14" ht="15" customHeight="1">
      <c r="A9" s="75"/>
      <c r="B9" s="76"/>
      <c r="C9" s="77" t="s">
        <v>88</v>
      </c>
      <c r="D9" s="76"/>
      <c r="E9" s="84"/>
      <c r="F9" s="85"/>
      <c r="G9" s="86"/>
      <c r="H9" s="86">
        <v>2</v>
      </c>
      <c r="I9" s="86">
        <v>1.5</v>
      </c>
      <c r="J9" s="86"/>
      <c r="K9" s="86"/>
      <c r="L9" s="86"/>
      <c r="M9" s="81">
        <f>ROUND(H9*I9,2)</f>
        <v>3</v>
      </c>
      <c r="N9" s="41"/>
    </row>
    <row r="10" spans="1:14" ht="38.25" customHeight="1">
      <c r="A10" s="75" t="s">
        <v>60</v>
      </c>
      <c r="B10" s="76" t="s">
        <v>21</v>
      </c>
      <c r="C10" s="77" t="s">
        <v>42</v>
      </c>
      <c r="D10" s="76" t="s">
        <v>40</v>
      </c>
      <c r="E10" s="84"/>
      <c r="F10" s="78"/>
      <c r="G10" s="81"/>
      <c r="H10" s="81"/>
      <c r="I10" s="81"/>
      <c r="J10" s="81"/>
      <c r="K10" s="81"/>
      <c r="L10" s="81"/>
      <c r="M10" s="90">
        <f>ROUND(M11,2)</f>
        <v>1</v>
      </c>
      <c r="N10" s="41"/>
    </row>
    <row r="11" spans="1:14" ht="15.75" customHeight="1">
      <c r="A11" s="75"/>
      <c r="B11" s="76"/>
      <c r="C11" s="77"/>
      <c r="D11" s="76"/>
      <c r="E11" s="84">
        <v>1</v>
      </c>
      <c r="F11" s="78"/>
      <c r="G11" s="81"/>
      <c r="H11" s="81"/>
      <c r="I11" s="81"/>
      <c r="J11" s="81"/>
      <c r="K11" s="81"/>
      <c r="L11" s="81"/>
      <c r="M11" s="81">
        <f>ROUND(E11,2)</f>
        <v>1</v>
      </c>
      <c r="N11" s="41"/>
    </row>
    <row r="12" spans="1:14" ht="38.25" customHeight="1">
      <c r="A12" s="75" t="s">
        <v>61</v>
      </c>
      <c r="B12" s="76" t="s">
        <v>36</v>
      </c>
      <c r="C12" s="77" t="s">
        <v>43</v>
      </c>
      <c r="D12" s="76" t="s">
        <v>40</v>
      </c>
      <c r="E12" s="84"/>
      <c r="F12" s="78"/>
      <c r="G12" s="81"/>
      <c r="H12" s="81"/>
      <c r="I12" s="81"/>
      <c r="J12" s="81"/>
      <c r="K12" s="81"/>
      <c r="L12" s="81"/>
      <c r="M12" s="90">
        <f>ROUND(M13,2)</f>
        <v>1</v>
      </c>
      <c r="N12" s="41"/>
    </row>
    <row r="13" spans="1:14" ht="17.25" customHeight="1">
      <c r="A13" s="75"/>
      <c r="B13" s="76"/>
      <c r="C13" s="77"/>
      <c r="D13" s="76"/>
      <c r="E13" s="84">
        <v>1</v>
      </c>
      <c r="F13" s="78"/>
      <c r="G13" s="81"/>
      <c r="H13" s="81"/>
      <c r="I13" s="81"/>
      <c r="J13" s="81"/>
      <c r="K13" s="81"/>
      <c r="L13" s="81"/>
      <c r="M13" s="81">
        <f>ROUND(E13,2)</f>
        <v>1</v>
      </c>
      <c r="N13" s="41"/>
    </row>
    <row r="14" spans="1:14" ht="94.5" customHeight="1">
      <c r="A14" s="75" t="s">
        <v>159</v>
      </c>
      <c r="B14" s="76" t="s">
        <v>93</v>
      </c>
      <c r="C14" s="77" t="s">
        <v>160</v>
      </c>
      <c r="D14" s="76" t="s">
        <v>161</v>
      </c>
      <c r="E14" s="84"/>
      <c r="F14" s="78"/>
      <c r="G14" s="81"/>
      <c r="H14" s="81"/>
      <c r="I14" s="81"/>
      <c r="J14" s="81"/>
      <c r="K14" s="81"/>
      <c r="L14" s="81"/>
      <c r="M14" s="90">
        <f>ROUND(M15,2)</f>
        <v>2</v>
      </c>
      <c r="N14" s="41"/>
    </row>
    <row r="15" spans="1:14" ht="14.25" customHeight="1">
      <c r="A15" s="75"/>
      <c r="B15" s="76"/>
      <c r="C15" s="77"/>
      <c r="D15" s="79"/>
      <c r="E15" s="80">
        <v>1</v>
      </c>
      <c r="F15" s="78">
        <v>2</v>
      </c>
      <c r="G15" s="81"/>
      <c r="H15" s="81"/>
      <c r="I15" s="81"/>
      <c r="J15" s="81"/>
      <c r="K15" s="81"/>
      <c r="L15" s="81"/>
      <c r="M15" s="81">
        <f>ROUND(E15*F15,2)</f>
        <v>2</v>
      </c>
      <c r="N15" s="41"/>
    </row>
    <row r="16" spans="1:14" ht="39.75" customHeight="1">
      <c r="A16" s="75" t="s">
        <v>162</v>
      </c>
      <c r="B16" s="76" t="s">
        <v>179</v>
      </c>
      <c r="C16" s="77" t="s">
        <v>163</v>
      </c>
      <c r="D16" s="76" t="s">
        <v>164</v>
      </c>
      <c r="E16" s="80"/>
      <c r="F16" s="78"/>
      <c r="G16" s="81"/>
      <c r="H16" s="81"/>
      <c r="I16" s="81"/>
      <c r="J16" s="81"/>
      <c r="K16" s="81"/>
      <c r="L16" s="81"/>
      <c r="M16" s="90">
        <f>ROUND(M17,2)</f>
        <v>50</v>
      </c>
      <c r="N16" s="41"/>
    </row>
    <row r="17" spans="1:14" ht="14.25" customHeight="1">
      <c r="A17" s="75"/>
      <c r="B17" s="76"/>
      <c r="C17" s="77"/>
      <c r="D17" s="76"/>
      <c r="E17" s="80">
        <v>1</v>
      </c>
      <c r="F17" s="78"/>
      <c r="G17" s="81">
        <v>50</v>
      </c>
      <c r="H17" s="81"/>
      <c r="I17" s="81"/>
      <c r="J17" s="81"/>
      <c r="K17" s="81"/>
      <c r="L17" s="81"/>
      <c r="M17" s="81">
        <f>ROUND(E17*G17,2)</f>
        <v>50</v>
      </c>
      <c r="N17" s="41"/>
    </row>
    <row r="18" spans="1:14" ht="26.25" customHeight="1">
      <c r="A18" s="75" t="s">
        <v>165</v>
      </c>
      <c r="B18" s="76" t="s">
        <v>180</v>
      </c>
      <c r="C18" s="77" t="s">
        <v>166</v>
      </c>
      <c r="D18" s="76" t="s">
        <v>40</v>
      </c>
      <c r="E18" s="80"/>
      <c r="F18" s="78"/>
      <c r="G18" s="81"/>
      <c r="H18" s="81"/>
      <c r="I18" s="81"/>
      <c r="J18" s="81"/>
      <c r="K18" s="81"/>
      <c r="L18" s="81"/>
      <c r="M18" s="90">
        <f>ROUND(M19,2)</f>
        <v>1</v>
      </c>
      <c r="N18" s="41"/>
    </row>
    <row r="19" spans="1:14" ht="14.25" customHeight="1">
      <c r="A19" s="75"/>
      <c r="B19" s="76"/>
      <c r="C19" s="77"/>
      <c r="D19" s="79"/>
      <c r="E19" s="80">
        <v>1</v>
      </c>
      <c r="F19" s="78"/>
      <c r="G19" s="81"/>
      <c r="H19" s="81"/>
      <c r="I19" s="81"/>
      <c r="J19" s="81"/>
      <c r="K19" s="81"/>
      <c r="L19" s="81"/>
      <c r="M19" s="81">
        <f>ROUND(E19,2)</f>
        <v>1</v>
      </c>
      <c r="N19" s="41"/>
    </row>
    <row r="20" spans="1:14" ht="14.25" customHeight="1">
      <c r="A20" s="75"/>
      <c r="B20" s="76"/>
      <c r="C20" s="77"/>
      <c r="D20" s="79"/>
      <c r="E20" s="80"/>
      <c r="F20" s="78"/>
      <c r="G20" s="81"/>
      <c r="H20" s="81"/>
      <c r="I20" s="81"/>
      <c r="J20" s="81"/>
      <c r="K20" s="81"/>
      <c r="L20" s="81"/>
      <c r="M20" s="81"/>
      <c r="N20" s="41"/>
    </row>
    <row r="21" spans="1:14" ht="15.75" customHeight="1">
      <c r="A21" s="37"/>
      <c r="B21" s="60" t="s">
        <v>25</v>
      </c>
      <c r="C21" s="56" t="s">
        <v>29</v>
      </c>
      <c r="D21" s="49"/>
      <c r="E21" s="51"/>
      <c r="F21" s="50"/>
      <c r="G21" s="52"/>
      <c r="H21" s="52"/>
      <c r="I21" s="52"/>
      <c r="J21" s="52"/>
      <c r="K21" s="52"/>
      <c r="L21" s="52"/>
      <c r="M21" s="52"/>
      <c r="N21" s="41"/>
    </row>
    <row r="22" spans="1:14" ht="27" customHeight="1">
      <c r="A22" s="75" t="s">
        <v>30</v>
      </c>
      <c r="B22" s="76" t="s">
        <v>27</v>
      </c>
      <c r="C22" s="77" t="s">
        <v>31</v>
      </c>
      <c r="D22" s="79" t="s">
        <v>23</v>
      </c>
      <c r="E22" s="80"/>
      <c r="F22" s="78"/>
      <c r="G22" s="81"/>
      <c r="H22" s="81"/>
      <c r="I22" s="81"/>
      <c r="J22" s="81"/>
      <c r="K22" s="81"/>
      <c r="L22" s="81"/>
      <c r="M22" s="90">
        <f>ROUND(M23,2)</f>
        <v>8</v>
      </c>
      <c r="N22" s="41"/>
    </row>
    <row r="23" spans="1:14" ht="14.25" customHeight="1">
      <c r="A23" s="75"/>
      <c r="B23" s="76"/>
      <c r="C23" s="77"/>
      <c r="D23" s="79"/>
      <c r="E23" s="80">
        <v>8</v>
      </c>
      <c r="F23" s="78"/>
      <c r="G23" s="81"/>
      <c r="H23" s="81"/>
      <c r="I23" s="81"/>
      <c r="J23" s="81"/>
      <c r="K23" s="81"/>
      <c r="L23" s="81"/>
      <c r="M23" s="81">
        <f>ROUND(E23,2)</f>
        <v>8</v>
      </c>
      <c r="N23" s="41"/>
    </row>
    <row r="24" spans="1:14" ht="48" customHeight="1">
      <c r="A24" s="75" t="s">
        <v>63</v>
      </c>
      <c r="B24" s="76" t="s">
        <v>37</v>
      </c>
      <c r="C24" s="77" t="s">
        <v>64</v>
      </c>
      <c r="D24" s="79" t="s">
        <v>17</v>
      </c>
      <c r="E24" s="80"/>
      <c r="F24" s="78"/>
      <c r="G24" s="81"/>
      <c r="H24" s="81"/>
      <c r="I24" s="81"/>
      <c r="J24" s="81"/>
      <c r="K24" s="81"/>
      <c r="L24" s="81"/>
      <c r="M24" s="90">
        <f>ROUND(M25,2)</f>
        <v>112.5</v>
      </c>
      <c r="N24" s="41"/>
    </row>
    <row r="25" spans="1:14" ht="15.75" customHeight="1">
      <c r="A25" s="75"/>
      <c r="B25" s="76"/>
      <c r="C25" s="77"/>
      <c r="D25" s="79"/>
      <c r="E25" s="80"/>
      <c r="F25" s="78">
        <v>1.5</v>
      </c>
      <c r="G25" s="81"/>
      <c r="H25" s="81">
        <v>25</v>
      </c>
      <c r="I25" s="81">
        <v>3</v>
      </c>
      <c r="J25" s="81"/>
      <c r="K25" s="81"/>
      <c r="L25" s="81"/>
      <c r="M25" s="81">
        <f>ROUND(F25*H25*I25,2)</f>
        <v>112.5</v>
      </c>
      <c r="N25" s="41"/>
    </row>
    <row r="26" spans="1:14" ht="61.5" customHeight="1">
      <c r="A26" s="75" t="s">
        <v>107</v>
      </c>
      <c r="B26" s="76" t="s">
        <v>109</v>
      </c>
      <c r="C26" s="77" t="s">
        <v>108</v>
      </c>
      <c r="D26" s="79" t="s">
        <v>17</v>
      </c>
      <c r="E26" s="80"/>
      <c r="F26" s="78"/>
      <c r="G26" s="81"/>
      <c r="H26" s="81"/>
      <c r="I26" s="81"/>
      <c r="J26" s="81"/>
      <c r="K26" s="81"/>
      <c r="L26" s="81"/>
      <c r="M26" s="90">
        <f>ROUND(M27,2)</f>
        <v>83.6</v>
      </c>
      <c r="N26" s="41"/>
    </row>
    <row r="27" spans="1:14" ht="15.75" customHeight="1">
      <c r="A27" s="75"/>
      <c r="B27" s="76"/>
      <c r="C27" s="77" t="s">
        <v>110</v>
      </c>
      <c r="D27" s="79"/>
      <c r="E27" s="80"/>
      <c r="F27" s="78"/>
      <c r="G27" s="81"/>
      <c r="H27" s="81"/>
      <c r="I27" s="81">
        <v>2.2</v>
      </c>
      <c r="J27" s="81">
        <v>38</v>
      </c>
      <c r="K27" s="81"/>
      <c r="L27" s="81"/>
      <c r="M27" s="81">
        <f>ROUND(I27*J27,2)</f>
        <v>83.6</v>
      </c>
      <c r="N27" s="41"/>
    </row>
    <row r="28" spans="1:14" ht="41.25" customHeight="1">
      <c r="A28" s="75" t="s">
        <v>132</v>
      </c>
      <c r="B28" s="76" t="s">
        <v>138</v>
      </c>
      <c r="C28" s="77" t="s">
        <v>133</v>
      </c>
      <c r="D28" s="79" t="s">
        <v>19</v>
      </c>
      <c r="E28" s="80"/>
      <c r="F28" s="78"/>
      <c r="G28" s="81"/>
      <c r="H28" s="81"/>
      <c r="I28" s="81"/>
      <c r="J28" s="81"/>
      <c r="K28" s="81"/>
      <c r="L28" s="81"/>
      <c r="M28" s="90">
        <f>ROUND(M29,2)</f>
        <v>15</v>
      </c>
      <c r="N28" s="41"/>
    </row>
    <row r="29" spans="1:14" ht="15" customHeight="1">
      <c r="A29" s="75"/>
      <c r="B29" s="76"/>
      <c r="C29" s="77"/>
      <c r="D29" s="79"/>
      <c r="E29" s="80"/>
      <c r="F29" s="78"/>
      <c r="G29" s="81">
        <v>25</v>
      </c>
      <c r="H29" s="81">
        <v>0.2</v>
      </c>
      <c r="I29" s="81">
        <v>3</v>
      </c>
      <c r="J29" s="81"/>
      <c r="K29" s="81"/>
      <c r="L29" s="81"/>
      <c r="M29" s="81">
        <f>ROUND(G29*H29*I29,2)</f>
        <v>15</v>
      </c>
      <c r="N29" s="41"/>
    </row>
    <row r="30" spans="1:14" ht="49.5" customHeight="1">
      <c r="A30" s="75" t="s">
        <v>134</v>
      </c>
      <c r="B30" s="76" t="s">
        <v>139</v>
      </c>
      <c r="C30" s="77" t="s">
        <v>135</v>
      </c>
      <c r="D30" s="79" t="s">
        <v>19</v>
      </c>
      <c r="E30" s="80"/>
      <c r="F30" s="78"/>
      <c r="G30" s="81"/>
      <c r="H30" s="81"/>
      <c r="I30" s="81"/>
      <c r="J30" s="81"/>
      <c r="K30" s="81"/>
      <c r="L30" s="81"/>
      <c r="M30" s="90">
        <f>ROUND(M31+M32+M33+M34+M35+M36+M37+M38+M39+M40+M41+M42+M43+M44+M45,2)</f>
        <v>28.14</v>
      </c>
      <c r="N30" s="41"/>
    </row>
    <row r="31" spans="1:14" ht="15" customHeight="1">
      <c r="A31" s="75"/>
      <c r="B31" s="76"/>
      <c r="C31" s="77" t="s">
        <v>141</v>
      </c>
      <c r="D31" s="79"/>
      <c r="E31" s="80">
        <v>3</v>
      </c>
      <c r="F31" s="78"/>
      <c r="G31" s="81">
        <v>25</v>
      </c>
      <c r="H31" s="81">
        <v>0.2</v>
      </c>
      <c r="I31" s="81">
        <v>0.3</v>
      </c>
      <c r="J31" s="81"/>
      <c r="K31" s="81"/>
      <c r="L31" s="81"/>
      <c r="M31" s="81">
        <f>ROUND(E31*G31*H31*I31,2)</f>
        <v>4.5</v>
      </c>
      <c r="N31" s="41"/>
    </row>
    <row r="32" spans="1:14" ht="15" customHeight="1">
      <c r="A32" s="75"/>
      <c r="B32" s="76"/>
      <c r="C32" s="77" t="s">
        <v>142</v>
      </c>
      <c r="D32" s="79"/>
      <c r="E32" s="80">
        <v>10</v>
      </c>
      <c r="F32" s="78"/>
      <c r="G32" s="81">
        <v>0.2</v>
      </c>
      <c r="H32" s="81">
        <v>0.2</v>
      </c>
      <c r="I32" s="81">
        <v>3</v>
      </c>
      <c r="J32" s="81"/>
      <c r="K32" s="81"/>
      <c r="L32" s="81"/>
      <c r="M32" s="81">
        <f>ROUND(E32*G32*H32*I32,2)</f>
        <v>1.2</v>
      </c>
      <c r="N32" s="41"/>
    </row>
    <row r="33" spans="1:14" ht="15" customHeight="1">
      <c r="A33" s="75"/>
      <c r="B33" s="76"/>
      <c r="C33" s="77" t="s">
        <v>143</v>
      </c>
      <c r="D33" s="79"/>
      <c r="E33" s="80">
        <v>10</v>
      </c>
      <c r="F33" s="78"/>
      <c r="G33" s="81">
        <v>0.2</v>
      </c>
      <c r="H33" s="81">
        <v>0.3</v>
      </c>
      <c r="I33" s="81">
        <v>3</v>
      </c>
      <c r="J33" s="81"/>
      <c r="K33" s="81"/>
      <c r="L33" s="81"/>
      <c r="M33" s="81">
        <f>ROUND(E33*G33*H33*I33,2)</f>
        <v>1.8</v>
      </c>
      <c r="N33" s="41"/>
    </row>
    <row r="34" spans="1:14" ht="15" customHeight="1">
      <c r="A34" s="75"/>
      <c r="B34" s="76"/>
      <c r="C34" s="77" t="s">
        <v>98</v>
      </c>
      <c r="D34" s="79"/>
      <c r="E34" s="80">
        <v>10</v>
      </c>
      <c r="F34" s="78"/>
      <c r="G34" s="81">
        <v>0.5</v>
      </c>
      <c r="H34" s="81">
        <v>0.5</v>
      </c>
      <c r="I34" s="81">
        <v>0.5</v>
      </c>
      <c r="J34" s="81"/>
      <c r="K34" s="81"/>
      <c r="L34" s="81"/>
      <c r="M34" s="81">
        <f>ROUND(E34*G34*H34*I34,2)</f>
        <v>1.25</v>
      </c>
      <c r="N34" s="41"/>
    </row>
    <row r="35" spans="1:14" ht="15" customHeight="1">
      <c r="A35" s="75"/>
      <c r="B35" s="76"/>
      <c r="C35" s="77" t="s">
        <v>144</v>
      </c>
      <c r="D35" s="79"/>
      <c r="E35" s="80">
        <v>1</v>
      </c>
      <c r="F35" s="78"/>
      <c r="G35" s="81">
        <v>25</v>
      </c>
      <c r="H35" s="81">
        <v>1.7</v>
      </c>
      <c r="I35" s="81">
        <v>0.1</v>
      </c>
      <c r="J35" s="81"/>
      <c r="K35" s="81"/>
      <c r="L35" s="81"/>
      <c r="M35" s="81">
        <f>ROUND(E35*G35*H35*I35,2)</f>
        <v>4.25</v>
      </c>
      <c r="N35" s="41"/>
    </row>
    <row r="36" spans="1:14" ht="15" customHeight="1">
      <c r="A36" s="75"/>
      <c r="B36" s="76"/>
      <c r="C36" s="77" t="s">
        <v>182</v>
      </c>
      <c r="D36" s="79"/>
      <c r="E36" s="80">
        <v>1</v>
      </c>
      <c r="F36" s="78"/>
      <c r="G36" s="81">
        <v>3</v>
      </c>
      <c r="H36" s="81">
        <v>1.7</v>
      </c>
      <c r="I36" s="81">
        <v>0.1</v>
      </c>
      <c r="J36" s="81"/>
      <c r="K36" s="81"/>
      <c r="L36" s="81"/>
      <c r="M36" s="81">
        <f aca="true" t="shared" si="0" ref="M36:M45">ROUND(E36*G36*H36*I36,2)</f>
        <v>0.51</v>
      </c>
      <c r="N36" s="41"/>
    </row>
    <row r="37" spans="1:14" ht="15" customHeight="1">
      <c r="A37" s="75"/>
      <c r="B37" s="76"/>
      <c r="C37" s="77" t="s">
        <v>183</v>
      </c>
      <c r="D37" s="79"/>
      <c r="E37" s="80">
        <v>1</v>
      </c>
      <c r="F37" s="78"/>
      <c r="G37" s="81">
        <v>6</v>
      </c>
      <c r="H37" s="81">
        <v>1.7</v>
      </c>
      <c r="I37" s="81">
        <v>0.1</v>
      </c>
      <c r="J37" s="81"/>
      <c r="K37" s="81"/>
      <c r="L37" s="81"/>
      <c r="M37" s="81">
        <f t="shared" si="0"/>
        <v>1.02</v>
      </c>
      <c r="N37" s="41"/>
    </row>
    <row r="38" spans="1:14" ht="15" customHeight="1">
      <c r="A38" s="75"/>
      <c r="B38" s="76"/>
      <c r="C38" s="77" t="s">
        <v>184</v>
      </c>
      <c r="D38" s="79"/>
      <c r="E38" s="80">
        <v>1</v>
      </c>
      <c r="F38" s="78"/>
      <c r="G38" s="81">
        <v>20</v>
      </c>
      <c r="H38" s="81">
        <v>1.7</v>
      </c>
      <c r="I38" s="81">
        <v>0.1</v>
      </c>
      <c r="J38" s="81"/>
      <c r="K38" s="81"/>
      <c r="L38" s="81"/>
      <c r="M38" s="81">
        <f t="shared" si="0"/>
        <v>3.4</v>
      </c>
      <c r="N38" s="41"/>
    </row>
    <row r="39" spans="1:14" ht="15" customHeight="1">
      <c r="A39" s="75"/>
      <c r="B39" s="76"/>
      <c r="C39" s="77" t="s">
        <v>185</v>
      </c>
      <c r="D39" s="79"/>
      <c r="E39" s="80">
        <v>1</v>
      </c>
      <c r="F39" s="78"/>
      <c r="G39" s="81">
        <v>5</v>
      </c>
      <c r="H39" s="81">
        <v>1.7</v>
      </c>
      <c r="I39" s="81">
        <v>0.1</v>
      </c>
      <c r="J39" s="81"/>
      <c r="K39" s="81"/>
      <c r="L39" s="81"/>
      <c r="M39" s="81">
        <f t="shared" si="0"/>
        <v>0.85</v>
      </c>
      <c r="N39" s="41"/>
    </row>
    <row r="40" spans="1:14" ht="24" customHeight="1">
      <c r="A40" s="75"/>
      <c r="B40" s="76"/>
      <c r="C40" s="77" t="s">
        <v>186</v>
      </c>
      <c r="D40" s="79"/>
      <c r="E40" s="80">
        <v>1</v>
      </c>
      <c r="F40" s="78"/>
      <c r="G40" s="81">
        <v>3</v>
      </c>
      <c r="H40" s="81">
        <v>1.7</v>
      </c>
      <c r="I40" s="81">
        <v>0.1</v>
      </c>
      <c r="J40" s="81"/>
      <c r="K40" s="81"/>
      <c r="L40" s="81"/>
      <c r="M40" s="81">
        <f t="shared" si="0"/>
        <v>0.51</v>
      </c>
      <c r="N40" s="41"/>
    </row>
    <row r="41" spans="1:14" ht="22.5" customHeight="1">
      <c r="A41" s="75"/>
      <c r="B41" s="76"/>
      <c r="C41" s="77" t="s">
        <v>187</v>
      </c>
      <c r="D41" s="79"/>
      <c r="E41" s="80">
        <v>1</v>
      </c>
      <c r="F41" s="78"/>
      <c r="G41" s="81">
        <v>3</v>
      </c>
      <c r="H41" s="81">
        <v>1.7</v>
      </c>
      <c r="I41" s="81">
        <v>0.1</v>
      </c>
      <c r="J41" s="81"/>
      <c r="K41" s="81"/>
      <c r="L41" s="81"/>
      <c r="M41" s="81">
        <f t="shared" si="0"/>
        <v>0.51</v>
      </c>
      <c r="N41" s="41"/>
    </row>
    <row r="42" spans="1:14" ht="15" customHeight="1">
      <c r="A42" s="75"/>
      <c r="B42" s="76"/>
      <c r="C42" s="77" t="s">
        <v>188</v>
      </c>
      <c r="D42" s="79"/>
      <c r="E42" s="80">
        <v>1</v>
      </c>
      <c r="F42" s="78"/>
      <c r="G42" s="81">
        <v>27</v>
      </c>
      <c r="H42" s="81">
        <v>1.7</v>
      </c>
      <c r="I42" s="81">
        <v>0.1</v>
      </c>
      <c r="J42" s="81"/>
      <c r="K42" s="81"/>
      <c r="L42" s="81"/>
      <c r="M42" s="81">
        <f t="shared" si="0"/>
        <v>4.59</v>
      </c>
      <c r="N42" s="41"/>
    </row>
    <row r="43" spans="1:14" ht="15" customHeight="1">
      <c r="A43" s="75"/>
      <c r="B43" s="76"/>
      <c r="C43" s="77" t="s">
        <v>189</v>
      </c>
      <c r="D43" s="79"/>
      <c r="E43" s="80">
        <v>1</v>
      </c>
      <c r="F43" s="78"/>
      <c r="G43" s="81">
        <v>5</v>
      </c>
      <c r="H43" s="81">
        <v>1.7</v>
      </c>
      <c r="I43" s="81">
        <v>0.1</v>
      </c>
      <c r="J43" s="81"/>
      <c r="K43" s="81"/>
      <c r="L43" s="81"/>
      <c r="M43" s="81">
        <f t="shared" si="0"/>
        <v>0.85</v>
      </c>
      <c r="N43" s="41"/>
    </row>
    <row r="44" spans="1:14" ht="15" customHeight="1">
      <c r="A44" s="125"/>
      <c r="B44" s="139"/>
      <c r="C44" s="140" t="s">
        <v>190</v>
      </c>
      <c r="D44" s="141"/>
      <c r="E44" s="127">
        <v>1</v>
      </c>
      <c r="F44" s="142"/>
      <c r="G44" s="143">
        <v>5</v>
      </c>
      <c r="H44" s="143">
        <v>1.8</v>
      </c>
      <c r="I44" s="143">
        <v>0.1</v>
      </c>
      <c r="J44" s="143"/>
      <c r="K44" s="143"/>
      <c r="L44" s="143"/>
      <c r="M44" s="143">
        <f t="shared" si="0"/>
        <v>0.9</v>
      </c>
      <c r="N44" s="41"/>
    </row>
    <row r="45" spans="1:14" ht="15" customHeight="1">
      <c r="A45" s="75"/>
      <c r="B45" s="76"/>
      <c r="C45" s="106" t="s">
        <v>191</v>
      </c>
      <c r="D45" s="102"/>
      <c r="E45" s="80">
        <v>1</v>
      </c>
      <c r="F45" s="78"/>
      <c r="G45" s="81">
        <v>10</v>
      </c>
      <c r="H45" s="81">
        <v>2</v>
      </c>
      <c r="I45" s="81">
        <v>0.1</v>
      </c>
      <c r="J45" s="81"/>
      <c r="K45" s="81"/>
      <c r="L45" s="81"/>
      <c r="M45" s="81">
        <f t="shared" si="0"/>
        <v>2</v>
      </c>
      <c r="N45" s="41"/>
    </row>
    <row r="46" spans="1:14" ht="15" customHeight="1">
      <c r="A46" s="75"/>
      <c r="B46" s="76"/>
      <c r="C46" s="77"/>
      <c r="D46" s="79"/>
      <c r="E46" s="80"/>
      <c r="F46" s="78"/>
      <c r="G46" s="81"/>
      <c r="H46" s="81"/>
      <c r="I46" s="81"/>
      <c r="J46" s="81"/>
      <c r="K46" s="81"/>
      <c r="L46" s="81"/>
      <c r="M46" s="81"/>
      <c r="N46" s="41"/>
    </row>
    <row r="47" spans="1:14" ht="39" customHeight="1">
      <c r="A47" s="75" t="s">
        <v>136</v>
      </c>
      <c r="B47" s="76" t="s">
        <v>140</v>
      </c>
      <c r="C47" s="77" t="s">
        <v>137</v>
      </c>
      <c r="D47" s="79" t="s">
        <v>17</v>
      </c>
      <c r="E47" s="80"/>
      <c r="F47" s="78"/>
      <c r="G47" s="81"/>
      <c r="H47" s="81"/>
      <c r="I47" s="81"/>
      <c r="J47" s="81"/>
      <c r="K47" s="81"/>
      <c r="L47" s="81"/>
      <c r="M47" s="90">
        <f>ROUND(M48+M49+M50+M51+M52+M53+M54+M55+M56+M57+M58,2)</f>
        <v>199.4</v>
      </c>
      <c r="N47" s="41"/>
    </row>
    <row r="48" spans="1:14" ht="15" customHeight="1">
      <c r="A48" s="75"/>
      <c r="B48" s="76"/>
      <c r="C48" s="77"/>
      <c r="D48" s="79"/>
      <c r="E48" s="80"/>
      <c r="F48" s="78"/>
      <c r="G48" s="81">
        <v>30</v>
      </c>
      <c r="H48" s="81">
        <v>1.6</v>
      </c>
      <c r="I48" s="81"/>
      <c r="J48" s="81"/>
      <c r="K48" s="81"/>
      <c r="L48" s="81"/>
      <c r="M48" s="81">
        <f>ROUND(G48*H48,2)</f>
        <v>48</v>
      </c>
      <c r="N48" s="41"/>
    </row>
    <row r="49" spans="1:14" ht="15" customHeight="1">
      <c r="A49" s="75"/>
      <c r="B49" s="76"/>
      <c r="C49" s="77" t="s">
        <v>182</v>
      </c>
      <c r="D49" s="79"/>
      <c r="E49" s="80">
        <v>1</v>
      </c>
      <c r="F49" s="78"/>
      <c r="G49" s="81">
        <v>3</v>
      </c>
      <c r="H49" s="81">
        <v>1.7</v>
      </c>
      <c r="I49" s="81"/>
      <c r="J49" s="81"/>
      <c r="K49" s="81"/>
      <c r="L49" s="81"/>
      <c r="M49" s="81">
        <f aca="true" t="shared" si="1" ref="M49:M58">ROUND(G49*H49,2)</f>
        <v>5.1</v>
      </c>
      <c r="N49" s="41"/>
    </row>
    <row r="50" spans="1:14" ht="15" customHeight="1">
      <c r="A50" s="75"/>
      <c r="B50" s="76"/>
      <c r="C50" s="77" t="s">
        <v>183</v>
      </c>
      <c r="D50" s="79"/>
      <c r="E50" s="80">
        <v>1</v>
      </c>
      <c r="F50" s="78"/>
      <c r="G50" s="81">
        <v>6</v>
      </c>
      <c r="H50" s="81">
        <v>1.7</v>
      </c>
      <c r="I50" s="81"/>
      <c r="J50" s="81"/>
      <c r="K50" s="81"/>
      <c r="L50" s="81"/>
      <c r="M50" s="81">
        <f t="shared" si="1"/>
        <v>10.2</v>
      </c>
      <c r="N50" s="41"/>
    </row>
    <row r="51" spans="1:14" ht="15" customHeight="1">
      <c r="A51" s="75"/>
      <c r="B51" s="76"/>
      <c r="C51" s="77" t="s">
        <v>184</v>
      </c>
      <c r="D51" s="79"/>
      <c r="E51" s="80">
        <v>1</v>
      </c>
      <c r="F51" s="78"/>
      <c r="G51" s="81">
        <v>20</v>
      </c>
      <c r="H51" s="81">
        <v>1.7</v>
      </c>
      <c r="I51" s="81"/>
      <c r="J51" s="81"/>
      <c r="K51" s="81"/>
      <c r="L51" s="81"/>
      <c r="M51" s="81">
        <f t="shared" si="1"/>
        <v>34</v>
      </c>
      <c r="N51" s="41"/>
    </row>
    <row r="52" spans="1:14" ht="15" customHeight="1">
      <c r="A52" s="75"/>
      <c r="B52" s="76"/>
      <c r="C52" s="77" t="s">
        <v>185</v>
      </c>
      <c r="D52" s="79"/>
      <c r="E52" s="80">
        <v>1</v>
      </c>
      <c r="F52" s="78"/>
      <c r="G52" s="81">
        <v>5</v>
      </c>
      <c r="H52" s="81">
        <v>1.7</v>
      </c>
      <c r="I52" s="81"/>
      <c r="J52" s="81"/>
      <c r="K52" s="81"/>
      <c r="L52" s="81"/>
      <c r="M52" s="81">
        <f t="shared" si="1"/>
        <v>8.5</v>
      </c>
      <c r="N52" s="41"/>
    </row>
    <row r="53" spans="1:14" ht="24" customHeight="1">
      <c r="A53" s="75"/>
      <c r="B53" s="76"/>
      <c r="C53" s="77" t="s">
        <v>186</v>
      </c>
      <c r="D53" s="79"/>
      <c r="E53" s="80">
        <v>1</v>
      </c>
      <c r="F53" s="78"/>
      <c r="G53" s="81">
        <v>3</v>
      </c>
      <c r="H53" s="81">
        <v>1.7</v>
      </c>
      <c r="I53" s="81"/>
      <c r="J53" s="81"/>
      <c r="K53" s="81"/>
      <c r="L53" s="81"/>
      <c r="M53" s="81">
        <f t="shared" si="1"/>
        <v>5.1</v>
      </c>
      <c r="N53" s="41"/>
    </row>
    <row r="54" spans="1:14" ht="22.5" customHeight="1">
      <c r="A54" s="75"/>
      <c r="B54" s="76"/>
      <c r="C54" s="77" t="s">
        <v>187</v>
      </c>
      <c r="D54" s="79"/>
      <c r="E54" s="80">
        <v>1</v>
      </c>
      <c r="F54" s="78"/>
      <c r="G54" s="81">
        <v>3</v>
      </c>
      <c r="H54" s="81">
        <v>1.7</v>
      </c>
      <c r="I54" s="81"/>
      <c r="J54" s="81"/>
      <c r="K54" s="81"/>
      <c r="L54" s="81"/>
      <c r="M54" s="81">
        <f t="shared" si="1"/>
        <v>5.1</v>
      </c>
      <c r="N54" s="41"/>
    </row>
    <row r="55" spans="1:14" ht="15" customHeight="1">
      <c r="A55" s="75"/>
      <c r="B55" s="76"/>
      <c r="C55" s="77" t="s">
        <v>188</v>
      </c>
      <c r="D55" s="79"/>
      <c r="E55" s="80">
        <v>1</v>
      </c>
      <c r="F55" s="78"/>
      <c r="G55" s="81">
        <v>27</v>
      </c>
      <c r="H55" s="81">
        <v>1.7</v>
      </c>
      <c r="I55" s="81"/>
      <c r="J55" s="81"/>
      <c r="K55" s="81"/>
      <c r="L55" s="81"/>
      <c r="M55" s="81">
        <f t="shared" si="1"/>
        <v>45.9</v>
      </c>
      <c r="N55" s="41"/>
    </row>
    <row r="56" spans="1:14" ht="15" customHeight="1">
      <c r="A56" s="75"/>
      <c r="B56" s="76"/>
      <c r="C56" s="77" t="s">
        <v>189</v>
      </c>
      <c r="D56" s="79"/>
      <c r="E56" s="80">
        <v>1</v>
      </c>
      <c r="F56" s="78"/>
      <c r="G56" s="81">
        <v>5</v>
      </c>
      <c r="H56" s="81">
        <v>1.7</v>
      </c>
      <c r="I56" s="81"/>
      <c r="J56" s="81"/>
      <c r="K56" s="81"/>
      <c r="L56" s="81"/>
      <c r="M56" s="81">
        <f t="shared" si="1"/>
        <v>8.5</v>
      </c>
      <c r="N56" s="41"/>
    </row>
    <row r="57" spans="1:14" ht="15" customHeight="1">
      <c r="A57" s="75"/>
      <c r="B57" s="76"/>
      <c r="C57" s="106" t="s">
        <v>190</v>
      </c>
      <c r="D57" s="102"/>
      <c r="E57" s="80">
        <v>1</v>
      </c>
      <c r="F57" s="78"/>
      <c r="G57" s="81">
        <v>5</v>
      </c>
      <c r="H57" s="81">
        <v>1.8</v>
      </c>
      <c r="I57" s="81"/>
      <c r="J57" s="81"/>
      <c r="K57" s="81"/>
      <c r="L57" s="81"/>
      <c r="M57" s="81">
        <f t="shared" si="1"/>
        <v>9</v>
      </c>
      <c r="N57" s="41"/>
    </row>
    <row r="58" spans="1:14" ht="15" customHeight="1">
      <c r="A58" s="75"/>
      <c r="B58" s="76"/>
      <c r="C58" s="106" t="s">
        <v>191</v>
      </c>
      <c r="D58" s="102"/>
      <c r="E58" s="80">
        <v>1</v>
      </c>
      <c r="F58" s="78"/>
      <c r="G58" s="81">
        <v>10</v>
      </c>
      <c r="H58" s="81">
        <v>2</v>
      </c>
      <c r="I58" s="81"/>
      <c r="J58" s="81"/>
      <c r="K58" s="81"/>
      <c r="L58" s="81"/>
      <c r="M58" s="81">
        <f t="shared" si="1"/>
        <v>20</v>
      </c>
      <c r="N58" s="41"/>
    </row>
    <row r="59" spans="1:14" ht="15" customHeight="1">
      <c r="A59" s="75"/>
      <c r="B59" s="76"/>
      <c r="C59" s="77"/>
      <c r="D59" s="79"/>
      <c r="E59" s="80"/>
      <c r="F59" s="78"/>
      <c r="G59" s="81"/>
      <c r="H59" s="81"/>
      <c r="I59" s="81"/>
      <c r="J59" s="81"/>
      <c r="K59" s="81"/>
      <c r="L59" s="81"/>
      <c r="M59" s="81"/>
      <c r="N59" s="41"/>
    </row>
    <row r="60" spans="1:14" ht="37.5" customHeight="1">
      <c r="A60" s="75" t="s">
        <v>145</v>
      </c>
      <c r="B60" s="76" t="s">
        <v>147</v>
      </c>
      <c r="C60" s="77" t="s">
        <v>146</v>
      </c>
      <c r="D60" s="79" t="s">
        <v>18</v>
      </c>
      <c r="E60" s="80"/>
      <c r="F60" s="78"/>
      <c r="G60" s="81"/>
      <c r="H60" s="81"/>
      <c r="I60" s="81"/>
      <c r="J60" s="81"/>
      <c r="K60" s="81"/>
      <c r="L60" s="81"/>
      <c r="M60" s="90">
        <f>ROUND(M61+M62,2)</f>
        <v>60</v>
      </c>
      <c r="N60" s="41"/>
    </row>
    <row r="61" spans="1:14" ht="15" customHeight="1">
      <c r="A61" s="75"/>
      <c r="B61" s="76"/>
      <c r="C61" s="77"/>
      <c r="D61" s="79"/>
      <c r="E61" s="80"/>
      <c r="F61" s="78"/>
      <c r="G61" s="81">
        <v>30</v>
      </c>
      <c r="H61" s="81"/>
      <c r="I61" s="81"/>
      <c r="J61" s="81"/>
      <c r="K61" s="81"/>
      <c r="L61" s="81"/>
      <c r="M61" s="81">
        <f>ROUND(G61,2)</f>
        <v>30</v>
      </c>
      <c r="N61" s="41"/>
    </row>
    <row r="62" spans="1:14" ht="15" customHeight="1">
      <c r="A62" s="75"/>
      <c r="B62" s="76"/>
      <c r="C62" s="77" t="s">
        <v>196</v>
      </c>
      <c r="D62" s="79"/>
      <c r="E62" s="80"/>
      <c r="F62" s="78"/>
      <c r="G62" s="81">
        <v>30</v>
      </c>
      <c r="H62" s="81"/>
      <c r="I62" s="81"/>
      <c r="J62" s="81"/>
      <c r="K62" s="81"/>
      <c r="L62" s="81"/>
      <c r="M62" s="81">
        <f>ROUND(G62,2)</f>
        <v>30</v>
      </c>
      <c r="N62" s="41"/>
    </row>
    <row r="63" spans="1:14" ht="15" customHeight="1">
      <c r="A63" s="75"/>
      <c r="B63" s="76"/>
      <c r="C63" s="77"/>
      <c r="D63" s="79"/>
      <c r="E63" s="80"/>
      <c r="F63" s="78"/>
      <c r="G63" s="81"/>
      <c r="H63" s="81"/>
      <c r="I63" s="81"/>
      <c r="J63" s="81"/>
      <c r="K63" s="81"/>
      <c r="L63" s="81"/>
      <c r="M63" s="81"/>
      <c r="N63" s="41"/>
    </row>
    <row r="64" spans="1:14" ht="15" customHeight="1">
      <c r="A64" s="75" t="s">
        <v>198</v>
      </c>
      <c r="B64" s="76" t="s">
        <v>153</v>
      </c>
      <c r="C64" s="77" t="s">
        <v>200</v>
      </c>
      <c r="D64" s="79" t="s">
        <v>17</v>
      </c>
      <c r="E64" s="80"/>
      <c r="F64" s="78"/>
      <c r="G64" s="81"/>
      <c r="H64" s="81"/>
      <c r="I64" s="81"/>
      <c r="J64" s="81"/>
      <c r="K64" s="81"/>
      <c r="L64" s="81"/>
      <c r="M64" s="90">
        <f>ROUND(M65,2)</f>
        <v>110</v>
      </c>
      <c r="N64" s="41"/>
    </row>
    <row r="65" spans="1:14" ht="15" customHeight="1">
      <c r="A65" s="75"/>
      <c r="B65" s="76"/>
      <c r="C65" s="77"/>
      <c r="D65" s="79"/>
      <c r="E65" s="80"/>
      <c r="F65" s="78"/>
      <c r="G65" s="81">
        <v>110</v>
      </c>
      <c r="H65" s="81"/>
      <c r="I65" s="81">
        <v>1</v>
      </c>
      <c r="J65" s="81"/>
      <c r="K65" s="81"/>
      <c r="L65" s="81"/>
      <c r="M65" s="78">
        <f>ROUND(G65*I65,2)</f>
        <v>110</v>
      </c>
      <c r="N65" s="41"/>
    </row>
    <row r="66" spans="1:14" ht="15" customHeight="1">
      <c r="A66" s="75"/>
      <c r="B66" s="76"/>
      <c r="C66" s="77"/>
      <c r="D66" s="79"/>
      <c r="E66" s="80"/>
      <c r="F66" s="78"/>
      <c r="G66" s="81"/>
      <c r="H66" s="81"/>
      <c r="I66" s="81"/>
      <c r="J66" s="81"/>
      <c r="K66" s="81"/>
      <c r="L66" s="81"/>
      <c r="M66" s="81"/>
      <c r="N66" s="41"/>
    </row>
    <row r="67" spans="1:14" ht="39" customHeight="1">
      <c r="A67" s="75" t="s">
        <v>148</v>
      </c>
      <c r="B67" s="76" t="s">
        <v>154</v>
      </c>
      <c r="C67" s="77" t="s">
        <v>149</v>
      </c>
      <c r="D67" s="79" t="s">
        <v>19</v>
      </c>
      <c r="E67" s="80"/>
      <c r="F67" s="78"/>
      <c r="G67" s="81"/>
      <c r="H67" s="81"/>
      <c r="I67" s="81"/>
      <c r="J67" s="81"/>
      <c r="K67" s="81"/>
      <c r="L67" s="81"/>
      <c r="M67" s="90">
        <f>ROUND(M68+M69+M70+M71,2)</f>
        <v>65.11</v>
      </c>
      <c r="N67" s="41"/>
    </row>
    <row r="68" spans="1:14" ht="12.75" customHeight="1">
      <c r="A68" s="75"/>
      <c r="B68" s="76"/>
      <c r="C68" s="77" t="s">
        <v>99</v>
      </c>
      <c r="D68" s="79"/>
      <c r="E68" s="80"/>
      <c r="F68" s="78"/>
      <c r="G68" s="81"/>
      <c r="H68" s="81"/>
      <c r="I68" s="81"/>
      <c r="J68" s="81"/>
      <c r="K68" s="81"/>
      <c r="L68" s="81">
        <v>15</v>
      </c>
      <c r="M68" s="81">
        <f>ROUND(L68,2)</f>
        <v>15</v>
      </c>
      <c r="N68" s="41"/>
    </row>
    <row r="69" spans="1:14" ht="12.75" customHeight="1">
      <c r="A69" s="75"/>
      <c r="B69" s="76"/>
      <c r="C69" s="77" t="s">
        <v>155</v>
      </c>
      <c r="D69" s="79"/>
      <c r="E69" s="80"/>
      <c r="F69" s="78"/>
      <c r="G69" s="81"/>
      <c r="H69" s="81"/>
      <c r="I69" s="81"/>
      <c r="J69" s="81"/>
      <c r="K69" s="81"/>
      <c r="L69" s="81">
        <v>28.14</v>
      </c>
      <c r="M69" s="81">
        <f>ROUND(L69,2)</f>
        <v>28.14</v>
      </c>
      <c r="N69" s="41"/>
    </row>
    <row r="70" spans="1:14" ht="12.75" customHeight="1">
      <c r="A70" s="75"/>
      <c r="B70" s="76"/>
      <c r="C70" s="77" t="s">
        <v>156</v>
      </c>
      <c r="D70" s="79"/>
      <c r="E70" s="80"/>
      <c r="F70" s="78"/>
      <c r="G70" s="81"/>
      <c r="H70" s="81"/>
      <c r="I70" s="81">
        <v>0.1</v>
      </c>
      <c r="J70" s="81"/>
      <c r="K70" s="81">
        <v>199.4</v>
      </c>
      <c r="L70" s="81"/>
      <c r="M70" s="81">
        <f>ROUND(I70*K70,2)</f>
        <v>19.94</v>
      </c>
      <c r="N70" s="41"/>
    </row>
    <row r="71" spans="1:14" ht="12.75" customHeight="1">
      <c r="A71" s="75"/>
      <c r="B71" s="76"/>
      <c r="C71" s="77" t="s">
        <v>157</v>
      </c>
      <c r="D71" s="79"/>
      <c r="E71" s="80"/>
      <c r="F71" s="78"/>
      <c r="G71" s="81">
        <v>30</v>
      </c>
      <c r="H71" s="81">
        <v>0.15</v>
      </c>
      <c r="I71" s="81">
        <v>0.45</v>
      </c>
      <c r="J71" s="81"/>
      <c r="K71" s="81"/>
      <c r="L71" s="81"/>
      <c r="M71" s="81">
        <f>ROUND(G71*H71*I71,2)</f>
        <v>2.03</v>
      </c>
      <c r="N71" s="41"/>
    </row>
    <row r="72" spans="1:14" ht="60" customHeight="1">
      <c r="A72" s="75" t="s">
        <v>150</v>
      </c>
      <c r="B72" s="76" t="s">
        <v>199</v>
      </c>
      <c r="C72" s="77" t="s">
        <v>152</v>
      </c>
      <c r="D72" s="79" t="s">
        <v>151</v>
      </c>
      <c r="E72" s="80"/>
      <c r="F72" s="78"/>
      <c r="G72" s="81"/>
      <c r="H72" s="81"/>
      <c r="I72" s="81"/>
      <c r="J72" s="81"/>
      <c r="K72" s="81"/>
      <c r="L72" s="81"/>
      <c r="M72" s="90">
        <f>ROUND(M73,2)</f>
        <v>13</v>
      </c>
      <c r="N72" s="41"/>
    </row>
    <row r="73" spans="1:14" ht="15" customHeight="1">
      <c r="A73" s="75"/>
      <c r="B73" s="76"/>
      <c r="C73" s="77" t="s">
        <v>158</v>
      </c>
      <c r="D73" s="79"/>
      <c r="E73" s="80">
        <v>13</v>
      </c>
      <c r="F73" s="78"/>
      <c r="G73" s="81"/>
      <c r="H73" s="81"/>
      <c r="I73" s="81"/>
      <c r="J73" s="81"/>
      <c r="K73" s="81"/>
      <c r="L73" s="81"/>
      <c r="M73" s="81">
        <f>ROUND(E73,2)</f>
        <v>13</v>
      </c>
      <c r="N73" s="41"/>
    </row>
    <row r="74" spans="1:14" ht="15" customHeight="1">
      <c r="A74" s="75"/>
      <c r="B74" s="76"/>
      <c r="C74" s="77"/>
      <c r="D74" s="79"/>
      <c r="E74" s="80"/>
      <c r="F74" s="78"/>
      <c r="G74" s="81"/>
      <c r="H74" s="81"/>
      <c r="I74" s="81"/>
      <c r="J74" s="81"/>
      <c r="K74" s="81"/>
      <c r="L74" s="81"/>
      <c r="M74" s="81"/>
      <c r="N74" s="41"/>
    </row>
    <row r="75" spans="1:14" ht="47.25" customHeight="1">
      <c r="A75" s="75" t="s">
        <v>213</v>
      </c>
      <c r="B75" s="76" t="s">
        <v>205</v>
      </c>
      <c r="C75" s="77" t="s">
        <v>214</v>
      </c>
      <c r="D75" s="79" t="s">
        <v>17</v>
      </c>
      <c r="E75" s="80"/>
      <c r="F75" s="78"/>
      <c r="G75" s="81"/>
      <c r="H75" s="81"/>
      <c r="I75" s="81"/>
      <c r="J75" s="81"/>
      <c r="K75" s="81"/>
      <c r="L75" s="81"/>
      <c r="M75" s="90">
        <f>ROUND(M76,2)</f>
        <v>1350</v>
      </c>
      <c r="N75" s="41"/>
    </row>
    <row r="76" spans="1:14" ht="15" customHeight="1">
      <c r="A76" s="75"/>
      <c r="B76" s="76"/>
      <c r="C76" s="77"/>
      <c r="D76" s="79"/>
      <c r="E76" s="80"/>
      <c r="F76" s="78"/>
      <c r="G76" s="81">
        <v>900</v>
      </c>
      <c r="H76" s="81"/>
      <c r="I76" s="81">
        <v>1.5</v>
      </c>
      <c r="J76" s="81"/>
      <c r="K76" s="81"/>
      <c r="L76" s="81"/>
      <c r="M76" s="81">
        <f>ROUND(G76*I76,2)</f>
        <v>1350</v>
      </c>
      <c r="N76" s="41"/>
    </row>
    <row r="77" spans="1:14" ht="15" customHeight="1">
      <c r="A77" s="75"/>
      <c r="B77" s="76"/>
      <c r="C77" s="77"/>
      <c r="D77" s="79"/>
      <c r="E77" s="80"/>
      <c r="F77" s="78"/>
      <c r="G77" s="81"/>
      <c r="H77" s="81"/>
      <c r="I77" s="81"/>
      <c r="J77" s="81"/>
      <c r="K77" s="81"/>
      <c r="L77" s="81"/>
      <c r="M77" s="81"/>
      <c r="N77" s="41"/>
    </row>
    <row r="78" spans="1:14" ht="15" customHeight="1">
      <c r="A78" s="37"/>
      <c r="B78" s="60" t="s">
        <v>26</v>
      </c>
      <c r="C78" s="56" t="s">
        <v>105</v>
      </c>
      <c r="D78" s="49"/>
      <c r="E78" s="51"/>
      <c r="F78" s="50"/>
      <c r="G78" s="52"/>
      <c r="H78" s="52"/>
      <c r="I78" s="52"/>
      <c r="J78" s="52"/>
      <c r="K78" s="52"/>
      <c r="L78" s="52"/>
      <c r="M78" s="57"/>
      <c r="N78" s="41"/>
    </row>
    <row r="79" spans="1:14" ht="39.75" customHeight="1">
      <c r="A79" s="75" t="s">
        <v>22</v>
      </c>
      <c r="B79" s="76" t="s">
        <v>28</v>
      </c>
      <c r="C79" s="77" t="s">
        <v>35</v>
      </c>
      <c r="D79" s="79" t="s">
        <v>19</v>
      </c>
      <c r="E79" s="80"/>
      <c r="F79" s="78"/>
      <c r="G79" s="81"/>
      <c r="H79" s="81"/>
      <c r="I79" s="81"/>
      <c r="J79" s="81"/>
      <c r="K79" s="81"/>
      <c r="L79" s="81"/>
      <c r="M79" s="90">
        <f>ROUND(M80,2)</f>
        <v>1.5</v>
      </c>
      <c r="N79" s="41"/>
    </row>
    <row r="80" spans="1:14" ht="15" customHeight="1">
      <c r="A80" s="75"/>
      <c r="B80" s="76"/>
      <c r="C80" s="77" t="s">
        <v>94</v>
      </c>
      <c r="D80" s="79"/>
      <c r="E80" s="80"/>
      <c r="F80" s="78"/>
      <c r="G80" s="81">
        <v>25</v>
      </c>
      <c r="H80" s="81">
        <v>0.2</v>
      </c>
      <c r="I80" s="81">
        <v>0.3</v>
      </c>
      <c r="J80" s="81"/>
      <c r="K80" s="81"/>
      <c r="L80" s="81"/>
      <c r="M80" s="81">
        <f>ROUND(G80*H80*I80,2)</f>
        <v>1.5</v>
      </c>
      <c r="N80" s="41"/>
    </row>
    <row r="81" spans="1:14" ht="26.25" customHeight="1">
      <c r="A81" s="75" t="s">
        <v>51</v>
      </c>
      <c r="B81" s="76" t="s">
        <v>47</v>
      </c>
      <c r="C81" s="77" t="s">
        <v>57</v>
      </c>
      <c r="D81" s="76" t="s">
        <v>18</v>
      </c>
      <c r="E81" s="80"/>
      <c r="F81" s="78"/>
      <c r="G81" s="81"/>
      <c r="H81" s="81"/>
      <c r="I81" s="81"/>
      <c r="J81" s="81"/>
      <c r="K81" s="81"/>
      <c r="L81" s="81"/>
      <c r="M81" s="90">
        <f>ROUND(M82,2)</f>
        <v>33</v>
      </c>
      <c r="N81" s="41"/>
    </row>
    <row r="82" spans="1:14" ht="15" customHeight="1">
      <c r="A82" s="75"/>
      <c r="B82" s="76"/>
      <c r="C82" s="77" t="s">
        <v>106</v>
      </c>
      <c r="D82" s="76"/>
      <c r="E82" s="80">
        <v>11</v>
      </c>
      <c r="F82" s="78"/>
      <c r="G82" s="81">
        <v>3</v>
      </c>
      <c r="H82" s="81"/>
      <c r="I82" s="81"/>
      <c r="J82" s="81"/>
      <c r="K82" s="81"/>
      <c r="L82" s="81"/>
      <c r="M82" s="81">
        <f>ROUND(E82*G82,2)</f>
        <v>33</v>
      </c>
      <c r="N82" s="41"/>
    </row>
    <row r="83" spans="1:14" ht="75.75" customHeight="1">
      <c r="A83" s="75" t="s">
        <v>33</v>
      </c>
      <c r="B83" s="76" t="s">
        <v>44</v>
      </c>
      <c r="C83" s="77" t="s">
        <v>56</v>
      </c>
      <c r="D83" s="76" t="s">
        <v>19</v>
      </c>
      <c r="E83" s="80">
        <v>10.18</v>
      </c>
      <c r="F83" s="78"/>
      <c r="G83" s="81"/>
      <c r="H83" s="81"/>
      <c r="I83" s="81"/>
      <c r="J83" s="81"/>
      <c r="K83" s="81"/>
      <c r="L83" s="81"/>
      <c r="M83" s="90">
        <f>ROUND(M84+M85+M86+M87+M88,2)</f>
        <v>7.23</v>
      </c>
      <c r="N83" s="41"/>
    </row>
    <row r="84" spans="1:14" ht="15" customHeight="1">
      <c r="A84" s="75"/>
      <c r="B84" s="76"/>
      <c r="C84" s="77" t="s">
        <v>94</v>
      </c>
      <c r="D84" s="76"/>
      <c r="E84" s="80"/>
      <c r="F84" s="78"/>
      <c r="G84" s="81">
        <v>25</v>
      </c>
      <c r="H84" s="81">
        <v>0.2</v>
      </c>
      <c r="I84" s="81">
        <v>0.3</v>
      </c>
      <c r="J84" s="81"/>
      <c r="K84" s="81"/>
      <c r="L84" s="81"/>
      <c r="M84" s="81">
        <f>ROUND(G84*H84*I84,2)</f>
        <v>1.5</v>
      </c>
      <c r="N84" s="41"/>
    </row>
    <row r="85" spans="1:14" ht="15" customHeight="1">
      <c r="A85" s="75"/>
      <c r="B85" s="76"/>
      <c r="C85" s="77" t="s">
        <v>95</v>
      </c>
      <c r="D85" s="76"/>
      <c r="E85" s="80">
        <v>2</v>
      </c>
      <c r="F85" s="78"/>
      <c r="G85" s="81">
        <v>25</v>
      </c>
      <c r="H85" s="81">
        <v>0.2</v>
      </c>
      <c r="I85" s="81">
        <v>0.2</v>
      </c>
      <c r="J85" s="81"/>
      <c r="K85" s="81"/>
      <c r="L85" s="81"/>
      <c r="M85" s="81">
        <f>ROUND(E85*G85*H85*I85,2)</f>
        <v>2</v>
      </c>
      <c r="N85" s="41"/>
    </row>
    <row r="86" spans="1:14" ht="15" customHeight="1">
      <c r="A86" s="75"/>
      <c r="B86" s="76"/>
      <c r="C86" s="77" t="s">
        <v>96</v>
      </c>
      <c r="D86" s="76"/>
      <c r="E86" s="80">
        <v>11</v>
      </c>
      <c r="F86" s="78"/>
      <c r="G86" s="81">
        <v>0.2</v>
      </c>
      <c r="H86" s="81">
        <v>0.2</v>
      </c>
      <c r="I86" s="81">
        <v>3</v>
      </c>
      <c r="J86" s="81"/>
      <c r="K86" s="81"/>
      <c r="L86" s="81"/>
      <c r="M86" s="81">
        <f>ROUND(E86*G86*H86*I86,2)</f>
        <v>1.32</v>
      </c>
      <c r="N86" s="41"/>
    </row>
    <row r="87" spans="1:14" ht="15" customHeight="1">
      <c r="A87" s="75"/>
      <c r="B87" s="76"/>
      <c r="C87" s="77" t="s">
        <v>97</v>
      </c>
      <c r="D87" s="76"/>
      <c r="E87" s="80">
        <v>11</v>
      </c>
      <c r="F87" s="78"/>
      <c r="G87" s="81"/>
      <c r="H87" s="81"/>
      <c r="I87" s="81"/>
      <c r="J87" s="81"/>
      <c r="K87" s="94">
        <v>0.094</v>
      </c>
      <c r="L87" s="81"/>
      <c r="M87" s="81">
        <f>ROUND(E87*K87,2)</f>
        <v>1.03</v>
      </c>
      <c r="N87" s="41"/>
    </row>
    <row r="88" spans="1:14" ht="15" customHeight="1">
      <c r="A88" s="125"/>
      <c r="B88" s="139"/>
      <c r="C88" s="144" t="s">
        <v>98</v>
      </c>
      <c r="D88" s="139"/>
      <c r="E88" s="127">
        <v>11</v>
      </c>
      <c r="F88" s="142"/>
      <c r="G88" s="143">
        <v>0.5</v>
      </c>
      <c r="H88" s="143">
        <v>0.5</v>
      </c>
      <c r="I88" s="143">
        <v>0.5</v>
      </c>
      <c r="J88" s="143"/>
      <c r="K88" s="145"/>
      <c r="L88" s="143"/>
      <c r="M88" s="143">
        <f>ROUND(E88*G88*H88*I88,2)</f>
        <v>1.38</v>
      </c>
      <c r="N88" s="41"/>
    </row>
    <row r="89" spans="1:14" ht="51.75" customHeight="1">
      <c r="A89" s="75" t="s">
        <v>32</v>
      </c>
      <c r="B89" s="76" t="s">
        <v>45</v>
      </c>
      <c r="C89" s="77" t="s">
        <v>48</v>
      </c>
      <c r="D89" s="76" t="s">
        <v>17</v>
      </c>
      <c r="E89" s="80"/>
      <c r="F89" s="78"/>
      <c r="G89" s="81"/>
      <c r="H89" s="81"/>
      <c r="I89" s="81"/>
      <c r="J89" s="81"/>
      <c r="K89" s="81"/>
      <c r="L89" s="81"/>
      <c r="M89" s="90">
        <f>ROUND(M90+M91+M92,2)</f>
        <v>72.72</v>
      </c>
      <c r="N89" s="41"/>
    </row>
    <row r="90" spans="1:14" ht="14.25" customHeight="1">
      <c r="A90" s="75"/>
      <c r="B90" s="76"/>
      <c r="C90" s="77" t="s">
        <v>99</v>
      </c>
      <c r="D90" s="76"/>
      <c r="E90" s="80"/>
      <c r="F90" s="78"/>
      <c r="G90" s="81">
        <v>25</v>
      </c>
      <c r="H90" s="81"/>
      <c r="I90" s="81">
        <v>3</v>
      </c>
      <c r="J90" s="81"/>
      <c r="K90" s="81"/>
      <c r="L90" s="81"/>
      <c r="M90" s="81">
        <f>ROUND(G90*I90,2)</f>
        <v>75</v>
      </c>
      <c r="N90" s="41"/>
    </row>
    <row r="91" spans="1:14" ht="12.75" customHeight="1">
      <c r="A91" s="75"/>
      <c r="B91" s="76"/>
      <c r="C91" s="77" t="s">
        <v>100</v>
      </c>
      <c r="D91" s="76"/>
      <c r="E91" s="80">
        <v>11</v>
      </c>
      <c r="F91" s="78"/>
      <c r="G91" s="81">
        <v>0.2</v>
      </c>
      <c r="H91" s="81">
        <v>0.2</v>
      </c>
      <c r="I91" s="81">
        <v>3</v>
      </c>
      <c r="J91" s="81"/>
      <c r="K91" s="81"/>
      <c r="L91" s="81"/>
      <c r="M91" s="81">
        <f>ROUND(-E91*G91*H91*I91,2)</f>
        <v>-1.32</v>
      </c>
      <c r="N91" s="41"/>
    </row>
    <row r="92" spans="1:14" ht="14.25" customHeight="1">
      <c r="A92" s="75"/>
      <c r="B92" s="76"/>
      <c r="C92" s="77" t="s">
        <v>101</v>
      </c>
      <c r="D92" s="76"/>
      <c r="E92" s="80">
        <v>2</v>
      </c>
      <c r="F92" s="78"/>
      <c r="G92" s="81">
        <v>12</v>
      </c>
      <c r="H92" s="81">
        <v>0.2</v>
      </c>
      <c r="I92" s="81">
        <v>0.2</v>
      </c>
      <c r="J92" s="81"/>
      <c r="K92" s="81"/>
      <c r="L92" s="81"/>
      <c r="M92" s="81">
        <f>ROUND(-E92*G92*H92*I92,2)</f>
        <v>-0.96</v>
      </c>
      <c r="N92" s="41"/>
    </row>
    <row r="93" spans="1:14" ht="29.25" customHeight="1">
      <c r="A93" s="75" t="s">
        <v>49</v>
      </c>
      <c r="B93" s="76" t="s">
        <v>46</v>
      </c>
      <c r="C93" s="77" t="s">
        <v>50</v>
      </c>
      <c r="D93" s="76" t="s">
        <v>19</v>
      </c>
      <c r="E93" s="80"/>
      <c r="F93" s="78"/>
      <c r="G93" s="81"/>
      <c r="H93" s="81"/>
      <c r="I93" s="81"/>
      <c r="J93" s="81"/>
      <c r="K93" s="81"/>
      <c r="L93" s="81"/>
      <c r="M93" s="90">
        <f>ROUND(M94,2)</f>
        <v>7.27</v>
      </c>
      <c r="N93" s="41"/>
    </row>
    <row r="94" spans="1:14" ht="16.5" customHeight="1">
      <c r="A94" s="75"/>
      <c r="B94" s="76"/>
      <c r="C94" s="77"/>
      <c r="D94" s="76"/>
      <c r="E94" s="80"/>
      <c r="F94" s="78"/>
      <c r="G94" s="81"/>
      <c r="H94" s="81">
        <v>0.1</v>
      </c>
      <c r="I94" s="81"/>
      <c r="J94" s="81"/>
      <c r="K94" s="81">
        <v>72.72</v>
      </c>
      <c r="L94" s="81"/>
      <c r="M94" s="81">
        <f>ROUND(H94*K94,2)</f>
        <v>7.27</v>
      </c>
      <c r="N94" s="41"/>
    </row>
    <row r="95" spans="1:14" ht="46.5" customHeight="1">
      <c r="A95" s="116" t="s">
        <v>167</v>
      </c>
      <c r="B95" s="76" t="s">
        <v>47</v>
      </c>
      <c r="C95" s="77" t="s">
        <v>169</v>
      </c>
      <c r="D95" s="109" t="s">
        <v>18</v>
      </c>
      <c r="E95" s="80"/>
      <c r="F95" s="78"/>
      <c r="G95" s="81"/>
      <c r="H95" s="81"/>
      <c r="I95" s="81"/>
      <c r="J95" s="81"/>
      <c r="K95" s="81"/>
      <c r="L95" s="81"/>
      <c r="M95" s="90">
        <f>ROUND(M96,2)</f>
        <v>132</v>
      </c>
      <c r="N95" s="41"/>
    </row>
    <row r="96" spans="1:14" ht="13.5" customHeight="1">
      <c r="A96" s="75"/>
      <c r="B96" s="76"/>
      <c r="C96" s="77"/>
      <c r="D96" s="76"/>
      <c r="E96" s="80">
        <v>22</v>
      </c>
      <c r="F96" s="78"/>
      <c r="G96" s="81">
        <v>6</v>
      </c>
      <c r="H96" s="81"/>
      <c r="I96" s="81"/>
      <c r="J96" s="81"/>
      <c r="K96" s="81"/>
      <c r="L96" s="81"/>
      <c r="M96" s="81">
        <f>ROUND(E96*G96,2)</f>
        <v>132</v>
      </c>
      <c r="N96" s="41"/>
    </row>
    <row r="97" spans="1:14" ht="39.75" customHeight="1">
      <c r="A97" s="116" t="s">
        <v>170</v>
      </c>
      <c r="B97" s="76" t="s">
        <v>54</v>
      </c>
      <c r="C97" s="77" t="s">
        <v>171</v>
      </c>
      <c r="D97" s="109" t="s">
        <v>40</v>
      </c>
      <c r="E97" s="80"/>
      <c r="F97" s="78"/>
      <c r="G97" s="81"/>
      <c r="H97" s="81"/>
      <c r="I97" s="81"/>
      <c r="J97" s="81"/>
      <c r="K97" s="81"/>
      <c r="L97" s="81"/>
      <c r="M97" s="90">
        <f>ROUND(M98,2)</f>
        <v>1</v>
      </c>
      <c r="N97" s="41"/>
    </row>
    <row r="98" spans="1:14" ht="17.25" customHeight="1">
      <c r="A98" s="88"/>
      <c r="B98" s="76"/>
      <c r="C98" s="77"/>
      <c r="D98" s="76"/>
      <c r="E98" s="80">
        <v>1</v>
      </c>
      <c r="F98" s="78"/>
      <c r="G98" s="89"/>
      <c r="H98" s="78"/>
      <c r="I98" s="89"/>
      <c r="J98" s="78"/>
      <c r="K98" s="89"/>
      <c r="L98" s="78"/>
      <c r="M98" s="81">
        <f>ROUND(E98,2)</f>
        <v>1</v>
      </c>
      <c r="N98" s="41"/>
    </row>
    <row r="99" spans="1:14" ht="61.5" customHeight="1">
      <c r="A99" s="116" t="s">
        <v>172</v>
      </c>
      <c r="B99" s="76" t="s">
        <v>55</v>
      </c>
      <c r="C99" s="77" t="s">
        <v>173</v>
      </c>
      <c r="D99" s="109" t="s">
        <v>18</v>
      </c>
      <c r="E99" s="80"/>
      <c r="F99" s="78"/>
      <c r="G99" s="89"/>
      <c r="H99" s="78"/>
      <c r="I99" s="89"/>
      <c r="J99" s="78"/>
      <c r="K99" s="89"/>
      <c r="L99" s="78"/>
      <c r="M99" s="90">
        <f>ROUND(M100,2)</f>
        <v>132</v>
      </c>
      <c r="N99" s="41"/>
    </row>
    <row r="100" spans="1:14" ht="13.5" customHeight="1">
      <c r="A100" s="116"/>
      <c r="B100" s="76"/>
      <c r="C100" s="77"/>
      <c r="D100" s="109"/>
      <c r="E100" s="80">
        <v>22</v>
      </c>
      <c r="F100" s="78"/>
      <c r="G100" s="89">
        <v>6</v>
      </c>
      <c r="H100" s="78"/>
      <c r="I100" s="89"/>
      <c r="J100" s="78"/>
      <c r="K100" s="89"/>
      <c r="L100" s="78"/>
      <c r="M100" s="81">
        <f>ROUND(E100*G100,2)</f>
        <v>132</v>
      </c>
      <c r="N100" s="41"/>
    </row>
    <row r="101" spans="1:14" ht="39.75" customHeight="1">
      <c r="A101" s="116" t="s">
        <v>174</v>
      </c>
      <c r="B101" s="76" t="s">
        <v>177</v>
      </c>
      <c r="C101" s="77" t="s">
        <v>175</v>
      </c>
      <c r="D101" s="109" t="s">
        <v>176</v>
      </c>
      <c r="E101" s="80"/>
      <c r="F101" s="78"/>
      <c r="G101" s="89"/>
      <c r="H101" s="78"/>
      <c r="I101" s="89"/>
      <c r="J101" s="78"/>
      <c r="K101" s="89"/>
      <c r="L101" s="78"/>
      <c r="M101" s="90">
        <f>ROUND(M102,2)</f>
        <v>73.92</v>
      </c>
      <c r="N101" s="41"/>
    </row>
    <row r="102" spans="1:14" ht="16.5" customHeight="1">
      <c r="A102" s="88"/>
      <c r="B102" s="76"/>
      <c r="C102" s="117" t="s">
        <v>178</v>
      </c>
      <c r="D102" s="110"/>
      <c r="E102" s="111">
        <v>22</v>
      </c>
      <c r="F102" s="112">
        <v>0.56</v>
      </c>
      <c r="G102" s="113">
        <v>6</v>
      </c>
      <c r="H102" s="78"/>
      <c r="I102" s="89"/>
      <c r="J102" s="78"/>
      <c r="K102" s="89"/>
      <c r="L102" s="78"/>
      <c r="M102" s="81">
        <f>ROUND(E102*F102*G102,2)</f>
        <v>73.92</v>
      </c>
      <c r="N102" s="41"/>
    </row>
    <row r="103" spans="1:14" ht="25.5" customHeight="1">
      <c r="A103" s="88" t="s">
        <v>34</v>
      </c>
      <c r="B103" s="76" t="s">
        <v>168</v>
      </c>
      <c r="C103" s="77" t="s">
        <v>53</v>
      </c>
      <c r="D103" s="76" t="s">
        <v>18</v>
      </c>
      <c r="E103" s="80"/>
      <c r="F103" s="78"/>
      <c r="G103" s="89"/>
      <c r="H103" s="78"/>
      <c r="I103" s="89"/>
      <c r="J103" s="78"/>
      <c r="K103" s="89"/>
      <c r="L103" s="78"/>
      <c r="M103" s="90">
        <f>ROUND(M104,2)</f>
        <v>40</v>
      </c>
      <c r="N103" s="41"/>
    </row>
    <row r="104" spans="1:14" ht="17.25" customHeight="1">
      <c r="A104" s="88"/>
      <c r="B104" s="76"/>
      <c r="C104" s="77"/>
      <c r="D104" s="76"/>
      <c r="E104" s="80">
        <v>20</v>
      </c>
      <c r="F104" s="78">
        <v>5</v>
      </c>
      <c r="G104" s="89">
        <v>0.4</v>
      </c>
      <c r="H104" s="78"/>
      <c r="I104" s="89"/>
      <c r="J104" s="78"/>
      <c r="K104" s="89"/>
      <c r="L104" s="78"/>
      <c r="M104" s="81">
        <f>ROUND(E104*F104*G104,2)</f>
        <v>40</v>
      </c>
      <c r="N104" s="41"/>
    </row>
    <row r="105" spans="1:14" ht="15" customHeight="1">
      <c r="A105" s="75"/>
      <c r="B105" s="76"/>
      <c r="C105" s="77"/>
      <c r="D105" s="76"/>
      <c r="E105" s="80"/>
      <c r="F105" s="78"/>
      <c r="G105" s="81"/>
      <c r="H105" s="81"/>
      <c r="I105" s="81"/>
      <c r="J105" s="81"/>
      <c r="K105" s="81"/>
      <c r="L105" s="81"/>
      <c r="M105" s="81"/>
      <c r="N105" s="41"/>
    </row>
    <row r="106" spans="1:14" ht="18" customHeight="1">
      <c r="A106" s="37"/>
      <c r="B106" s="60" t="s">
        <v>65</v>
      </c>
      <c r="C106" s="56" t="s">
        <v>66</v>
      </c>
      <c r="D106" s="55"/>
      <c r="E106" s="51"/>
      <c r="F106" s="50"/>
      <c r="G106" s="52"/>
      <c r="H106" s="52"/>
      <c r="I106" s="52"/>
      <c r="J106" s="52"/>
      <c r="K106" s="52"/>
      <c r="L106" s="52"/>
      <c r="M106" s="52"/>
      <c r="N106" s="41"/>
    </row>
    <row r="107" spans="1:14" ht="49.5" customHeight="1">
      <c r="A107" s="75" t="s">
        <v>111</v>
      </c>
      <c r="B107" s="102" t="s">
        <v>67</v>
      </c>
      <c r="C107" s="77" t="s">
        <v>112</v>
      </c>
      <c r="D107" s="102" t="s">
        <v>19</v>
      </c>
      <c r="E107" s="80">
        <v>42.5</v>
      </c>
      <c r="F107" s="78"/>
      <c r="G107" s="81"/>
      <c r="H107" s="81"/>
      <c r="I107" s="81"/>
      <c r="J107" s="81"/>
      <c r="K107" s="81"/>
      <c r="L107" s="81"/>
      <c r="M107" s="90">
        <f>ROUND(M108+M109+M110+M111+M112+M113+M114+M115+M116+M117+M118+M119+M120,2)</f>
        <v>21.74</v>
      </c>
      <c r="N107" s="41"/>
    </row>
    <row r="108" spans="1:14" ht="15" customHeight="1">
      <c r="A108" s="75"/>
      <c r="B108" s="102"/>
      <c r="C108" s="77"/>
      <c r="D108" s="102"/>
      <c r="E108" s="80"/>
      <c r="F108" s="78"/>
      <c r="G108" s="81">
        <v>30</v>
      </c>
      <c r="H108" s="81">
        <v>1.7</v>
      </c>
      <c r="I108" s="81">
        <v>0.1</v>
      </c>
      <c r="J108" s="81"/>
      <c r="K108" s="81"/>
      <c r="L108" s="81"/>
      <c r="M108" s="81">
        <f>ROUND(G108*H108*I108,2)</f>
        <v>5.1</v>
      </c>
      <c r="N108" s="41"/>
    </row>
    <row r="109" spans="1:14" ht="15" customHeight="1">
      <c r="A109" s="75"/>
      <c r="B109" s="102"/>
      <c r="C109" s="106" t="s">
        <v>192</v>
      </c>
      <c r="D109" s="102"/>
      <c r="E109" s="80"/>
      <c r="F109" s="78"/>
      <c r="G109" s="81">
        <v>50</v>
      </c>
      <c r="H109" s="81">
        <v>0.3</v>
      </c>
      <c r="I109" s="81">
        <v>0.1</v>
      </c>
      <c r="J109" s="81"/>
      <c r="K109" s="81"/>
      <c r="L109" s="81"/>
      <c r="M109" s="81">
        <f>ROUND(G109*H109*I109,2)</f>
        <v>1.5</v>
      </c>
      <c r="N109" s="41"/>
    </row>
    <row r="110" spans="1:14" ht="15" customHeight="1">
      <c r="A110" s="75"/>
      <c r="B110" s="102"/>
      <c r="C110" s="77" t="s">
        <v>182</v>
      </c>
      <c r="D110" s="79"/>
      <c r="E110" s="80">
        <v>1</v>
      </c>
      <c r="F110" s="78"/>
      <c r="G110" s="81">
        <v>3</v>
      </c>
      <c r="H110" s="81">
        <v>1.7</v>
      </c>
      <c r="I110" s="81">
        <v>0.1</v>
      </c>
      <c r="J110" s="81"/>
      <c r="K110" s="81"/>
      <c r="L110" s="81"/>
      <c r="M110" s="81">
        <f>ROUND(E110*G110*H110*I110,2)</f>
        <v>0.51</v>
      </c>
      <c r="N110" s="41"/>
    </row>
    <row r="111" spans="1:14" ht="15" customHeight="1">
      <c r="A111" s="75"/>
      <c r="B111" s="102"/>
      <c r="C111" s="77" t="s">
        <v>183</v>
      </c>
      <c r="D111" s="79"/>
      <c r="E111" s="80">
        <v>1</v>
      </c>
      <c r="F111" s="78"/>
      <c r="G111" s="81">
        <v>6</v>
      </c>
      <c r="H111" s="81">
        <v>1.7</v>
      </c>
      <c r="I111" s="81">
        <v>0.1</v>
      </c>
      <c r="J111" s="81"/>
      <c r="K111" s="81"/>
      <c r="L111" s="81"/>
      <c r="M111" s="81">
        <f aca="true" t="shared" si="2" ref="M111:M120">ROUND(E111*G111*H111*I111,2)</f>
        <v>1.02</v>
      </c>
      <c r="N111" s="41"/>
    </row>
    <row r="112" spans="1:14" ht="15" customHeight="1">
      <c r="A112" s="75"/>
      <c r="B112" s="102"/>
      <c r="C112" s="77" t="s">
        <v>184</v>
      </c>
      <c r="D112" s="79"/>
      <c r="E112" s="80">
        <v>1</v>
      </c>
      <c r="F112" s="78"/>
      <c r="G112" s="81">
        <v>20</v>
      </c>
      <c r="H112" s="81">
        <v>1.7</v>
      </c>
      <c r="I112" s="81">
        <v>0.1</v>
      </c>
      <c r="J112" s="81"/>
      <c r="K112" s="81"/>
      <c r="L112" s="81"/>
      <c r="M112" s="81">
        <f t="shared" si="2"/>
        <v>3.4</v>
      </c>
      <c r="N112" s="41"/>
    </row>
    <row r="113" spans="1:14" ht="15" customHeight="1">
      <c r="A113" s="75"/>
      <c r="B113" s="102"/>
      <c r="C113" s="77" t="s">
        <v>185</v>
      </c>
      <c r="D113" s="79"/>
      <c r="E113" s="80">
        <v>1</v>
      </c>
      <c r="F113" s="78"/>
      <c r="G113" s="81">
        <v>5</v>
      </c>
      <c r="H113" s="81">
        <v>1.7</v>
      </c>
      <c r="I113" s="81">
        <v>0.1</v>
      </c>
      <c r="J113" s="81"/>
      <c r="K113" s="81"/>
      <c r="L113" s="81"/>
      <c r="M113" s="81">
        <f t="shared" si="2"/>
        <v>0.85</v>
      </c>
      <c r="N113" s="41"/>
    </row>
    <row r="114" spans="1:14" ht="24.75" customHeight="1">
      <c r="A114" s="75"/>
      <c r="B114" s="102"/>
      <c r="C114" s="77" t="s">
        <v>186</v>
      </c>
      <c r="D114" s="79"/>
      <c r="E114" s="80">
        <v>1</v>
      </c>
      <c r="F114" s="78"/>
      <c r="G114" s="81">
        <v>3</v>
      </c>
      <c r="H114" s="81">
        <v>1.7</v>
      </c>
      <c r="I114" s="81">
        <v>0.1</v>
      </c>
      <c r="J114" s="81"/>
      <c r="K114" s="81"/>
      <c r="L114" s="81"/>
      <c r="M114" s="81">
        <f t="shared" si="2"/>
        <v>0.51</v>
      </c>
      <c r="N114" s="41"/>
    </row>
    <row r="115" spans="1:14" ht="22.5" customHeight="1">
      <c r="A115" s="75"/>
      <c r="B115" s="102"/>
      <c r="C115" s="77" t="s">
        <v>187</v>
      </c>
      <c r="D115" s="79"/>
      <c r="E115" s="80">
        <v>1</v>
      </c>
      <c r="F115" s="78"/>
      <c r="G115" s="81">
        <v>3</v>
      </c>
      <c r="H115" s="81">
        <v>1.7</v>
      </c>
      <c r="I115" s="81">
        <v>0.1</v>
      </c>
      <c r="J115" s="81"/>
      <c r="K115" s="81"/>
      <c r="L115" s="81"/>
      <c r="M115" s="81">
        <f t="shared" si="2"/>
        <v>0.51</v>
      </c>
      <c r="N115" s="41"/>
    </row>
    <row r="116" spans="1:14" ht="15" customHeight="1">
      <c r="A116" s="75"/>
      <c r="B116" s="102"/>
      <c r="C116" s="77" t="s">
        <v>188</v>
      </c>
      <c r="D116" s="79"/>
      <c r="E116" s="80">
        <v>1</v>
      </c>
      <c r="F116" s="78"/>
      <c r="G116" s="81">
        <v>27</v>
      </c>
      <c r="H116" s="81">
        <v>1.7</v>
      </c>
      <c r="I116" s="81">
        <v>0.1</v>
      </c>
      <c r="J116" s="81"/>
      <c r="K116" s="81"/>
      <c r="L116" s="81"/>
      <c r="M116" s="81">
        <f t="shared" si="2"/>
        <v>4.59</v>
      </c>
      <c r="N116" s="41"/>
    </row>
    <row r="117" spans="1:14" ht="15" customHeight="1">
      <c r="A117" s="75"/>
      <c r="B117" s="102"/>
      <c r="C117" s="77" t="s">
        <v>189</v>
      </c>
      <c r="D117" s="79"/>
      <c r="E117" s="80">
        <v>1</v>
      </c>
      <c r="F117" s="78"/>
      <c r="G117" s="81">
        <v>5</v>
      </c>
      <c r="H117" s="81">
        <v>1.7</v>
      </c>
      <c r="I117" s="81">
        <v>0.1</v>
      </c>
      <c r="J117" s="81"/>
      <c r="K117" s="81"/>
      <c r="L117" s="81"/>
      <c r="M117" s="81">
        <f t="shared" si="2"/>
        <v>0.85</v>
      </c>
      <c r="N117" s="41"/>
    </row>
    <row r="118" spans="1:14" ht="15" customHeight="1">
      <c r="A118" s="75"/>
      <c r="B118" s="102"/>
      <c r="C118" s="106" t="s">
        <v>190</v>
      </c>
      <c r="D118" s="102"/>
      <c r="E118" s="80">
        <v>1</v>
      </c>
      <c r="F118" s="78"/>
      <c r="G118" s="81">
        <v>5</v>
      </c>
      <c r="H118" s="81">
        <v>1.8</v>
      </c>
      <c r="I118" s="81">
        <v>0.1</v>
      </c>
      <c r="J118" s="81"/>
      <c r="K118" s="81"/>
      <c r="L118" s="81"/>
      <c r="M118" s="81">
        <f t="shared" si="2"/>
        <v>0.9</v>
      </c>
      <c r="N118" s="41"/>
    </row>
    <row r="119" spans="1:14" ht="15" customHeight="1">
      <c r="A119" s="75"/>
      <c r="B119" s="102"/>
      <c r="C119" s="106" t="s">
        <v>191</v>
      </c>
      <c r="D119" s="102"/>
      <c r="E119" s="80">
        <v>1</v>
      </c>
      <c r="F119" s="78"/>
      <c r="G119" s="81">
        <v>10</v>
      </c>
      <c r="H119" s="81">
        <v>2</v>
      </c>
      <c r="I119" s="81">
        <v>0.1</v>
      </c>
      <c r="J119" s="81"/>
      <c r="K119" s="81"/>
      <c r="L119" s="81"/>
      <c r="M119" s="81">
        <f t="shared" si="2"/>
        <v>2</v>
      </c>
      <c r="N119" s="41"/>
    </row>
    <row r="120" spans="1:14" ht="15" customHeight="1">
      <c r="A120" s="75"/>
      <c r="B120" s="102"/>
      <c r="C120" s="106" t="s">
        <v>204</v>
      </c>
      <c r="D120" s="102"/>
      <c r="E120" s="80">
        <v>142</v>
      </c>
      <c r="F120" s="78"/>
      <c r="G120" s="81">
        <v>0</v>
      </c>
      <c r="H120" s="81">
        <v>0.2</v>
      </c>
      <c r="I120" s="81">
        <v>0.3</v>
      </c>
      <c r="J120" s="81"/>
      <c r="K120" s="81"/>
      <c r="L120" s="81"/>
      <c r="M120" s="81">
        <f t="shared" si="2"/>
        <v>0</v>
      </c>
      <c r="N120" s="41"/>
    </row>
    <row r="121" spans="1:14" ht="15" customHeight="1">
      <c r="A121" s="75"/>
      <c r="B121" s="102"/>
      <c r="C121" s="77"/>
      <c r="D121" s="102"/>
      <c r="E121" s="80"/>
      <c r="F121" s="78"/>
      <c r="G121" s="81"/>
      <c r="H121" s="81"/>
      <c r="I121" s="81"/>
      <c r="J121" s="81"/>
      <c r="K121" s="81"/>
      <c r="L121" s="81"/>
      <c r="M121" s="81"/>
      <c r="N121" s="41"/>
    </row>
    <row r="122" spans="1:14" ht="36.75" customHeight="1">
      <c r="A122" s="75" t="s">
        <v>113</v>
      </c>
      <c r="B122" s="102" t="s">
        <v>68</v>
      </c>
      <c r="C122" s="103" t="s">
        <v>114</v>
      </c>
      <c r="D122" s="104" t="s">
        <v>115</v>
      </c>
      <c r="E122" s="80"/>
      <c r="F122" s="78"/>
      <c r="G122" s="81"/>
      <c r="H122" s="81"/>
      <c r="I122" s="81"/>
      <c r="J122" s="81"/>
      <c r="K122" s="81"/>
      <c r="L122" s="81"/>
      <c r="M122" s="90">
        <f>ROUND(M123+M124+M125+M126+M127+M128+M129+M130+M131+M132+M133,2)</f>
        <v>299.56</v>
      </c>
      <c r="N122" s="41"/>
    </row>
    <row r="123" spans="1:14" ht="16.5" customHeight="1">
      <c r="A123" s="75"/>
      <c r="B123" s="102"/>
      <c r="C123" s="103"/>
      <c r="D123" s="104"/>
      <c r="E123" s="80"/>
      <c r="F123" s="78">
        <v>1.48</v>
      </c>
      <c r="G123" s="81">
        <v>30</v>
      </c>
      <c r="H123" s="81">
        <v>1.7</v>
      </c>
      <c r="I123" s="81"/>
      <c r="J123" s="81"/>
      <c r="K123" s="81"/>
      <c r="L123" s="81"/>
      <c r="M123" s="81">
        <f>ROUND(F123*G123*H123,2)</f>
        <v>75.48</v>
      </c>
      <c r="N123" s="41"/>
    </row>
    <row r="124" spans="1:14" ht="16.5" customHeight="1">
      <c r="A124" s="75"/>
      <c r="B124" s="102"/>
      <c r="C124" s="77" t="s">
        <v>182</v>
      </c>
      <c r="D124" s="79"/>
      <c r="E124" s="80">
        <v>1</v>
      </c>
      <c r="F124" s="78">
        <v>1.48</v>
      </c>
      <c r="G124" s="81">
        <v>3</v>
      </c>
      <c r="H124" s="81">
        <v>1.7</v>
      </c>
      <c r="I124" s="81"/>
      <c r="J124" s="81"/>
      <c r="K124" s="81"/>
      <c r="L124" s="81"/>
      <c r="M124" s="81">
        <f>ROUND(E124*F124*G124*H124,2)</f>
        <v>7.55</v>
      </c>
      <c r="N124" s="41"/>
    </row>
    <row r="125" spans="1:14" ht="16.5" customHeight="1">
      <c r="A125" s="75"/>
      <c r="B125" s="102"/>
      <c r="C125" s="77" t="s">
        <v>183</v>
      </c>
      <c r="D125" s="79"/>
      <c r="E125" s="80">
        <v>1</v>
      </c>
      <c r="F125" s="78">
        <v>1.48</v>
      </c>
      <c r="G125" s="81">
        <v>6</v>
      </c>
      <c r="H125" s="81">
        <v>1.7</v>
      </c>
      <c r="I125" s="81"/>
      <c r="J125" s="81"/>
      <c r="K125" s="81"/>
      <c r="L125" s="81"/>
      <c r="M125" s="81">
        <f aca="true" t="shared" si="3" ref="M125:M133">ROUND(E125*F125*G125*H125,2)</f>
        <v>15.1</v>
      </c>
      <c r="N125" s="41"/>
    </row>
    <row r="126" spans="1:14" ht="16.5" customHeight="1">
      <c r="A126" s="75"/>
      <c r="B126" s="102"/>
      <c r="C126" s="77" t="s">
        <v>184</v>
      </c>
      <c r="D126" s="79"/>
      <c r="E126" s="80">
        <v>1</v>
      </c>
      <c r="F126" s="78">
        <v>1.48</v>
      </c>
      <c r="G126" s="81">
        <v>20</v>
      </c>
      <c r="H126" s="81">
        <v>1.7</v>
      </c>
      <c r="I126" s="81"/>
      <c r="J126" s="81"/>
      <c r="K126" s="81"/>
      <c r="L126" s="81"/>
      <c r="M126" s="81">
        <f t="shared" si="3"/>
        <v>50.32</v>
      </c>
      <c r="N126" s="41"/>
    </row>
    <row r="127" spans="1:14" ht="16.5" customHeight="1">
      <c r="A127" s="75"/>
      <c r="B127" s="102"/>
      <c r="C127" s="77" t="s">
        <v>185</v>
      </c>
      <c r="D127" s="79"/>
      <c r="E127" s="80">
        <v>1</v>
      </c>
      <c r="F127" s="78">
        <v>1.48</v>
      </c>
      <c r="G127" s="81">
        <v>5</v>
      </c>
      <c r="H127" s="81">
        <v>1.7</v>
      </c>
      <c r="I127" s="81"/>
      <c r="J127" s="81"/>
      <c r="K127" s="81"/>
      <c r="L127" s="81"/>
      <c r="M127" s="81">
        <f t="shared" si="3"/>
        <v>12.58</v>
      </c>
      <c r="N127" s="41"/>
    </row>
    <row r="128" spans="1:14" ht="24" customHeight="1">
      <c r="A128" s="75"/>
      <c r="B128" s="102"/>
      <c r="C128" s="77" t="s">
        <v>186</v>
      </c>
      <c r="D128" s="79"/>
      <c r="E128" s="80">
        <v>1</v>
      </c>
      <c r="F128" s="78">
        <v>1.48</v>
      </c>
      <c r="G128" s="81">
        <v>3</v>
      </c>
      <c r="H128" s="81">
        <v>1.7</v>
      </c>
      <c r="I128" s="81"/>
      <c r="J128" s="81"/>
      <c r="K128" s="81"/>
      <c r="L128" s="81"/>
      <c r="M128" s="81">
        <f t="shared" si="3"/>
        <v>7.55</v>
      </c>
      <c r="N128" s="41"/>
    </row>
    <row r="129" spans="1:14" ht="21.75" customHeight="1">
      <c r="A129" s="75"/>
      <c r="B129" s="102"/>
      <c r="C129" s="77" t="s">
        <v>187</v>
      </c>
      <c r="D129" s="79"/>
      <c r="E129" s="80">
        <v>1</v>
      </c>
      <c r="F129" s="78">
        <v>1.48</v>
      </c>
      <c r="G129" s="81">
        <v>3</v>
      </c>
      <c r="H129" s="81">
        <v>1.7</v>
      </c>
      <c r="I129" s="81"/>
      <c r="J129" s="81"/>
      <c r="K129" s="81"/>
      <c r="L129" s="81"/>
      <c r="M129" s="81">
        <f t="shared" si="3"/>
        <v>7.55</v>
      </c>
      <c r="N129" s="41"/>
    </row>
    <row r="130" spans="1:14" ht="16.5" customHeight="1">
      <c r="A130" s="75"/>
      <c r="B130" s="102"/>
      <c r="C130" s="77" t="s">
        <v>188</v>
      </c>
      <c r="D130" s="79"/>
      <c r="E130" s="80">
        <v>1</v>
      </c>
      <c r="F130" s="78">
        <v>1.48</v>
      </c>
      <c r="G130" s="81">
        <v>27</v>
      </c>
      <c r="H130" s="81">
        <v>1.7</v>
      </c>
      <c r="I130" s="81"/>
      <c r="J130" s="81"/>
      <c r="K130" s="81"/>
      <c r="L130" s="81"/>
      <c r="M130" s="81">
        <f t="shared" si="3"/>
        <v>67.93</v>
      </c>
      <c r="N130" s="41"/>
    </row>
    <row r="131" spans="1:14" ht="16.5" customHeight="1">
      <c r="A131" s="125"/>
      <c r="B131" s="141"/>
      <c r="C131" s="144" t="s">
        <v>189</v>
      </c>
      <c r="D131" s="126"/>
      <c r="E131" s="127">
        <v>1</v>
      </c>
      <c r="F131" s="142">
        <v>1.48</v>
      </c>
      <c r="G131" s="143">
        <v>5</v>
      </c>
      <c r="H131" s="143">
        <v>1.7</v>
      </c>
      <c r="I131" s="143"/>
      <c r="J131" s="143"/>
      <c r="K131" s="143"/>
      <c r="L131" s="143"/>
      <c r="M131" s="143">
        <f t="shared" si="3"/>
        <v>12.58</v>
      </c>
      <c r="N131" s="41"/>
    </row>
    <row r="132" spans="1:14" ht="16.5" customHeight="1">
      <c r="A132" s="75"/>
      <c r="B132" s="102"/>
      <c r="C132" s="106" t="s">
        <v>190</v>
      </c>
      <c r="D132" s="102"/>
      <c r="E132" s="80">
        <v>1</v>
      </c>
      <c r="F132" s="78">
        <v>1.48</v>
      </c>
      <c r="G132" s="81">
        <v>5</v>
      </c>
      <c r="H132" s="81">
        <v>1.8</v>
      </c>
      <c r="I132" s="81"/>
      <c r="J132" s="81"/>
      <c r="K132" s="81"/>
      <c r="L132" s="81"/>
      <c r="M132" s="81">
        <f t="shared" si="3"/>
        <v>13.32</v>
      </c>
      <c r="N132" s="41"/>
    </row>
    <row r="133" spans="1:14" ht="16.5" customHeight="1">
      <c r="A133" s="75"/>
      <c r="B133" s="102"/>
      <c r="C133" s="106" t="s">
        <v>191</v>
      </c>
      <c r="D133" s="102"/>
      <c r="E133" s="80">
        <v>1</v>
      </c>
      <c r="F133" s="78">
        <v>1.48</v>
      </c>
      <c r="G133" s="81">
        <v>10</v>
      </c>
      <c r="H133" s="81">
        <v>2</v>
      </c>
      <c r="I133" s="81"/>
      <c r="J133" s="81"/>
      <c r="K133" s="81"/>
      <c r="L133" s="81"/>
      <c r="M133" s="81">
        <f t="shared" si="3"/>
        <v>29.6</v>
      </c>
      <c r="N133" s="41"/>
    </row>
    <row r="134" spans="1:14" ht="16.5" customHeight="1">
      <c r="A134" s="75"/>
      <c r="B134" s="102"/>
      <c r="C134" s="103"/>
      <c r="D134" s="104"/>
      <c r="E134" s="80"/>
      <c r="F134" s="78"/>
      <c r="G134" s="81"/>
      <c r="H134" s="81"/>
      <c r="I134" s="81"/>
      <c r="J134" s="81"/>
      <c r="K134" s="81"/>
      <c r="L134" s="81"/>
      <c r="M134" s="81"/>
      <c r="N134" s="41"/>
    </row>
    <row r="135" spans="1:14" ht="27" customHeight="1">
      <c r="A135" s="75" t="s">
        <v>116</v>
      </c>
      <c r="B135" s="102" t="s">
        <v>69</v>
      </c>
      <c r="C135" s="103" t="s">
        <v>117</v>
      </c>
      <c r="D135" s="104" t="s">
        <v>115</v>
      </c>
      <c r="E135" s="80"/>
      <c r="F135" s="78"/>
      <c r="G135" s="81"/>
      <c r="H135" s="81"/>
      <c r="I135" s="81"/>
      <c r="J135" s="81"/>
      <c r="K135" s="81"/>
      <c r="L135" s="81"/>
      <c r="M135" s="90">
        <f>ROUND(M136+M137+M138+M139+M140+M141+M142+M143+M144+M145+M146,2)</f>
        <v>299.56</v>
      </c>
      <c r="N135" s="41"/>
    </row>
    <row r="136" spans="1:14" ht="15.75" customHeight="1">
      <c r="A136" s="75"/>
      <c r="B136" s="102"/>
      <c r="C136" s="103"/>
      <c r="D136" s="104"/>
      <c r="E136" s="80"/>
      <c r="F136" s="78">
        <v>1.48</v>
      </c>
      <c r="G136" s="81">
        <v>30</v>
      </c>
      <c r="H136" s="81">
        <v>1.7</v>
      </c>
      <c r="I136" s="81"/>
      <c r="J136" s="81"/>
      <c r="K136" s="81"/>
      <c r="L136" s="81"/>
      <c r="M136" s="81">
        <f>ROUND(F136*G136*H136,2)</f>
        <v>75.48</v>
      </c>
      <c r="N136" s="41"/>
    </row>
    <row r="137" spans="1:14" ht="15.75" customHeight="1">
      <c r="A137" s="75"/>
      <c r="B137" s="102"/>
      <c r="C137" s="77" t="s">
        <v>182</v>
      </c>
      <c r="D137" s="79"/>
      <c r="E137" s="80">
        <v>1</v>
      </c>
      <c r="F137" s="78">
        <v>1.48</v>
      </c>
      <c r="G137" s="81">
        <v>3</v>
      </c>
      <c r="H137" s="81">
        <v>1.7</v>
      </c>
      <c r="I137" s="81"/>
      <c r="J137" s="81"/>
      <c r="K137" s="81"/>
      <c r="L137" s="81"/>
      <c r="M137" s="81">
        <f>ROUND(E137*F137*G137*H137,2)</f>
        <v>7.55</v>
      </c>
      <c r="N137" s="41"/>
    </row>
    <row r="138" spans="1:14" ht="15.75" customHeight="1">
      <c r="A138" s="75"/>
      <c r="B138" s="102"/>
      <c r="C138" s="77" t="s">
        <v>183</v>
      </c>
      <c r="D138" s="79"/>
      <c r="E138" s="80">
        <v>1</v>
      </c>
      <c r="F138" s="78">
        <v>1.48</v>
      </c>
      <c r="G138" s="81">
        <v>6</v>
      </c>
      <c r="H138" s="81">
        <v>1.7</v>
      </c>
      <c r="I138" s="81"/>
      <c r="J138" s="81"/>
      <c r="K138" s="81"/>
      <c r="L138" s="81"/>
      <c r="M138" s="81">
        <f aca="true" t="shared" si="4" ref="M138:M146">ROUND(E138*F138*G138*H138,2)</f>
        <v>15.1</v>
      </c>
      <c r="N138" s="41"/>
    </row>
    <row r="139" spans="1:14" ht="15.75" customHeight="1">
      <c r="A139" s="75"/>
      <c r="B139" s="102"/>
      <c r="C139" s="77" t="s">
        <v>184</v>
      </c>
      <c r="D139" s="79"/>
      <c r="E139" s="80">
        <v>1</v>
      </c>
      <c r="F139" s="78">
        <v>1.48</v>
      </c>
      <c r="G139" s="81">
        <v>20</v>
      </c>
      <c r="H139" s="81">
        <v>1.7</v>
      </c>
      <c r="I139" s="81"/>
      <c r="J139" s="81"/>
      <c r="K139" s="81"/>
      <c r="L139" s="81"/>
      <c r="M139" s="81">
        <f t="shared" si="4"/>
        <v>50.32</v>
      </c>
      <c r="N139" s="41"/>
    </row>
    <row r="140" spans="1:14" ht="15.75" customHeight="1">
      <c r="A140" s="75"/>
      <c r="B140" s="102"/>
      <c r="C140" s="77" t="s">
        <v>185</v>
      </c>
      <c r="D140" s="79"/>
      <c r="E140" s="80">
        <v>1</v>
      </c>
      <c r="F140" s="78">
        <v>1.48</v>
      </c>
      <c r="G140" s="81">
        <v>5</v>
      </c>
      <c r="H140" s="81">
        <v>1.7</v>
      </c>
      <c r="I140" s="81"/>
      <c r="J140" s="81"/>
      <c r="K140" s="81"/>
      <c r="L140" s="81"/>
      <c r="M140" s="81">
        <f t="shared" si="4"/>
        <v>12.58</v>
      </c>
      <c r="N140" s="41"/>
    </row>
    <row r="141" spans="1:14" ht="24" customHeight="1">
      <c r="A141" s="75"/>
      <c r="B141" s="102"/>
      <c r="C141" s="77" t="s">
        <v>186</v>
      </c>
      <c r="D141" s="79"/>
      <c r="E141" s="80">
        <v>1</v>
      </c>
      <c r="F141" s="78">
        <v>1.48</v>
      </c>
      <c r="G141" s="81">
        <v>3</v>
      </c>
      <c r="H141" s="81">
        <v>1.7</v>
      </c>
      <c r="I141" s="81"/>
      <c r="J141" s="81"/>
      <c r="K141" s="81"/>
      <c r="L141" s="81"/>
      <c r="M141" s="81">
        <f t="shared" si="4"/>
        <v>7.55</v>
      </c>
      <c r="N141" s="41"/>
    </row>
    <row r="142" spans="1:14" ht="27" customHeight="1">
      <c r="A142" s="75"/>
      <c r="B142" s="102"/>
      <c r="C142" s="77" t="s">
        <v>187</v>
      </c>
      <c r="D142" s="79"/>
      <c r="E142" s="80">
        <v>1</v>
      </c>
      <c r="F142" s="78">
        <v>1.48</v>
      </c>
      <c r="G142" s="81">
        <v>3</v>
      </c>
      <c r="H142" s="81">
        <v>1.7</v>
      </c>
      <c r="I142" s="81"/>
      <c r="J142" s="81"/>
      <c r="K142" s="81"/>
      <c r="L142" s="81"/>
      <c r="M142" s="81">
        <f t="shared" si="4"/>
        <v>7.55</v>
      </c>
      <c r="N142" s="41"/>
    </row>
    <row r="143" spans="1:14" ht="15.75" customHeight="1">
      <c r="A143" s="75"/>
      <c r="B143" s="102"/>
      <c r="C143" s="77" t="s">
        <v>188</v>
      </c>
      <c r="D143" s="79"/>
      <c r="E143" s="80">
        <v>1</v>
      </c>
      <c r="F143" s="78">
        <v>1.48</v>
      </c>
      <c r="G143" s="81">
        <v>27</v>
      </c>
      <c r="H143" s="81">
        <v>1.7</v>
      </c>
      <c r="I143" s="81"/>
      <c r="J143" s="81"/>
      <c r="K143" s="81"/>
      <c r="L143" s="81"/>
      <c r="M143" s="81">
        <f t="shared" si="4"/>
        <v>67.93</v>
      </c>
      <c r="N143" s="41"/>
    </row>
    <row r="144" spans="1:14" ht="15.75" customHeight="1">
      <c r="A144" s="75"/>
      <c r="B144" s="102"/>
      <c r="C144" s="77" t="s">
        <v>189</v>
      </c>
      <c r="D144" s="79"/>
      <c r="E144" s="80">
        <v>1</v>
      </c>
      <c r="F144" s="78">
        <v>1.48</v>
      </c>
      <c r="G144" s="81">
        <v>5</v>
      </c>
      <c r="H144" s="81">
        <v>1.7</v>
      </c>
      <c r="I144" s="81"/>
      <c r="J144" s="81"/>
      <c r="K144" s="81"/>
      <c r="L144" s="81"/>
      <c r="M144" s="81">
        <f t="shared" si="4"/>
        <v>12.58</v>
      </c>
      <c r="N144" s="41"/>
    </row>
    <row r="145" spans="1:14" ht="15.75" customHeight="1">
      <c r="A145" s="75"/>
      <c r="B145" s="102"/>
      <c r="C145" s="106" t="s">
        <v>190</v>
      </c>
      <c r="D145" s="102"/>
      <c r="E145" s="80">
        <v>1</v>
      </c>
      <c r="F145" s="78">
        <v>1.48</v>
      </c>
      <c r="G145" s="81">
        <v>5</v>
      </c>
      <c r="H145" s="81">
        <v>1.8</v>
      </c>
      <c r="I145" s="81"/>
      <c r="J145" s="81"/>
      <c r="K145" s="81"/>
      <c r="L145" s="81"/>
      <c r="M145" s="81">
        <f t="shared" si="4"/>
        <v>13.32</v>
      </c>
      <c r="N145" s="41"/>
    </row>
    <row r="146" spans="1:14" ht="15.75" customHeight="1">
      <c r="A146" s="75"/>
      <c r="B146" s="102"/>
      <c r="C146" s="106" t="s">
        <v>191</v>
      </c>
      <c r="D146" s="102"/>
      <c r="E146" s="80">
        <v>1</v>
      </c>
      <c r="F146" s="78">
        <v>1.48</v>
      </c>
      <c r="G146" s="81">
        <v>10</v>
      </c>
      <c r="H146" s="81">
        <v>2</v>
      </c>
      <c r="I146" s="81"/>
      <c r="J146" s="81"/>
      <c r="K146" s="81"/>
      <c r="L146" s="81"/>
      <c r="M146" s="81">
        <f t="shared" si="4"/>
        <v>29.6</v>
      </c>
      <c r="N146" s="41"/>
    </row>
    <row r="147" spans="1:14" ht="15.75" customHeight="1">
      <c r="A147" s="75"/>
      <c r="B147" s="102"/>
      <c r="C147" s="103"/>
      <c r="D147" s="104"/>
      <c r="E147" s="80"/>
      <c r="F147" s="78"/>
      <c r="G147" s="81"/>
      <c r="H147" s="81"/>
      <c r="I147" s="81"/>
      <c r="J147" s="81"/>
      <c r="K147" s="81"/>
      <c r="L147" s="81"/>
      <c r="M147" s="81"/>
      <c r="N147" s="41"/>
    </row>
    <row r="148" spans="1:14" ht="15.75" customHeight="1">
      <c r="A148" s="75"/>
      <c r="B148" s="102"/>
      <c r="C148" s="103"/>
      <c r="D148" s="104"/>
      <c r="E148" s="80"/>
      <c r="F148" s="78"/>
      <c r="G148" s="81"/>
      <c r="H148" s="81"/>
      <c r="I148" s="81"/>
      <c r="J148" s="81"/>
      <c r="K148" s="81"/>
      <c r="L148" s="81"/>
      <c r="M148" s="81"/>
      <c r="N148" s="41"/>
    </row>
    <row r="149" spans="1:14" ht="82.5" customHeight="1">
      <c r="A149" s="75" t="s">
        <v>118</v>
      </c>
      <c r="B149" s="102" t="s">
        <v>70</v>
      </c>
      <c r="C149" s="77" t="s">
        <v>119</v>
      </c>
      <c r="D149" s="105" t="s">
        <v>17</v>
      </c>
      <c r="E149" s="80"/>
      <c r="F149" s="78"/>
      <c r="G149" s="81"/>
      <c r="H149" s="81"/>
      <c r="I149" s="81"/>
      <c r="J149" s="81"/>
      <c r="K149" s="81"/>
      <c r="L149" s="81"/>
      <c r="M149" s="90">
        <f>ROUND(M150+M151+M152+M153+M154+M155+M156+M157+M158+M159+M160+M161+M162+M163,2)</f>
        <v>360.9</v>
      </c>
      <c r="N149" s="41"/>
    </row>
    <row r="150" spans="1:14" ht="16.5" customHeight="1">
      <c r="A150" s="75"/>
      <c r="B150" s="102"/>
      <c r="C150" s="77"/>
      <c r="D150" s="105"/>
      <c r="E150" s="80"/>
      <c r="F150" s="78"/>
      <c r="G150" s="81">
        <v>30</v>
      </c>
      <c r="H150" s="81">
        <v>1.6</v>
      </c>
      <c r="I150" s="81"/>
      <c r="J150" s="81"/>
      <c r="K150" s="81"/>
      <c r="L150" s="81"/>
      <c r="M150" s="81">
        <f>ROUND(G150*H150,2)</f>
        <v>48</v>
      </c>
      <c r="N150" s="41"/>
    </row>
    <row r="151" spans="1:14" ht="16.5" customHeight="1">
      <c r="A151" s="75"/>
      <c r="B151" s="102"/>
      <c r="C151" s="77" t="s">
        <v>182</v>
      </c>
      <c r="D151" s="79"/>
      <c r="E151" s="80">
        <v>1</v>
      </c>
      <c r="F151" s="78"/>
      <c r="G151" s="81">
        <v>3</v>
      </c>
      <c r="H151" s="81">
        <v>1.7</v>
      </c>
      <c r="I151" s="81"/>
      <c r="J151" s="81"/>
      <c r="K151" s="81"/>
      <c r="L151" s="81"/>
      <c r="M151" s="81">
        <f>ROUND(E151*G151*H151,2)</f>
        <v>5.1</v>
      </c>
      <c r="N151" s="41"/>
    </row>
    <row r="152" spans="1:14" ht="16.5" customHeight="1">
      <c r="A152" s="75"/>
      <c r="B152" s="102"/>
      <c r="C152" s="77" t="s">
        <v>183</v>
      </c>
      <c r="D152" s="79"/>
      <c r="E152" s="80">
        <v>1</v>
      </c>
      <c r="F152" s="78"/>
      <c r="G152" s="81">
        <v>6</v>
      </c>
      <c r="H152" s="81">
        <v>1.7</v>
      </c>
      <c r="I152" s="81"/>
      <c r="J152" s="81"/>
      <c r="K152" s="81"/>
      <c r="L152" s="81"/>
      <c r="M152" s="81">
        <f aca="true" t="shared" si="5" ref="M152:M163">ROUND(E152*G152*H152,2)</f>
        <v>10.2</v>
      </c>
      <c r="N152" s="41"/>
    </row>
    <row r="153" spans="1:14" ht="16.5" customHeight="1">
      <c r="A153" s="75"/>
      <c r="B153" s="102"/>
      <c r="C153" s="77" t="s">
        <v>184</v>
      </c>
      <c r="D153" s="79"/>
      <c r="E153" s="80">
        <v>1</v>
      </c>
      <c r="F153" s="78"/>
      <c r="G153" s="81">
        <v>20</v>
      </c>
      <c r="H153" s="81">
        <v>1.7</v>
      </c>
      <c r="I153" s="81"/>
      <c r="J153" s="81"/>
      <c r="K153" s="81"/>
      <c r="L153" s="81"/>
      <c r="M153" s="81">
        <f t="shared" si="5"/>
        <v>34</v>
      </c>
      <c r="N153" s="41"/>
    </row>
    <row r="154" spans="1:14" ht="16.5" customHeight="1">
      <c r="A154" s="75"/>
      <c r="B154" s="102"/>
      <c r="C154" s="77" t="s">
        <v>185</v>
      </c>
      <c r="D154" s="79"/>
      <c r="E154" s="80">
        <v>1</v>
      </c>
      <c r="F154" s="78"/>
      <c r="G154" s="81">
        <v>5</v>
      </c>
      <c r="H154" s="81">
        <v>1.7</v>
      </c>
      <c r="I154" s="81"/>
      <c r="J154" s="81"/>
      <c r="K154" s="81"/>
      <c r="L154" s="81"/>
      <c r="M154" s="81">
        <f t="shared" si="5"/>
        <v>8.5</v>
      </c>
      <c r="N154" s="41"/>
    </row>
    <row r="155" spans="1:14" ht="24.75" customHeight="1">
      <c r="A155" s="75"/>
      <c r="B155" s="102"/>
      <c r="C155" s="77" t="s">
        <v>186</v>
      </c>
      <c r="D155" s="79"/>
      <c r="E155" s="80">
        <v>1</v>
      </c>
      <c r="F155" s="78"/>
      <c r="G155" s="81">
        <v>3</v>
      </c>
      <c r="H155" s="81">
        <v>1.7</v>
      </c>
      <c r="I155" s="81"/>
      <c r="J155" s="81"/>
      <c r="K155" s="81"/>
      <c r="L155" s="81"/>
      <c r="M155" s="81">
        <f t="shared" si="5"/>
        <v>5.1</v>
      </c>
      <c r="N155" s="41"/>
    </row>
    <row r="156" spans="1:14" ht="24" customHeight="1">
      <c r="A156" s="75"/>
      <c r="B156" s="102"/>
      <c r="C156" s="77" t="s">
        <v>187</v>
      </c>
      <c r="D156" s="79"/>
      <c r="E156" s="80">
        <v>1</v>
      </c>
      <c r="F156" s="78"/>
      <c r="G156" s="81">
        <v>3</v>
      </c>
      <c r="H156" s="81">
        <v>1.7</v>
      </c>
      <c r="I156" s="81"/>
      <c r="J156" s="81"/>
      <c r="K156" s="81"/>
      <c r="L156" s="81"/>
      <c r="M156" s="81">
        <f t="shared" si="5"/>
        <v>5.1</v>
      </c>
      <c r="N156" s="41"/>
    </row>
    <row r="157" spans="1:14" ht="16.5" customHeight="1">
      <c r="A157" s="75"/>
      <c r="B157" s="102"/>
      <c r="C157" s="77" t="s">
        <v>188</v>
      </c>
      <c r="D157" s="79"/>
      <c r="E157" s="80">
        <v>1</v>
      </c>
      <c r="F157" s="78"/>
      <c r="G157" s="81">
        <v>27</v>
      </c>
      <c r="H157" s="81">
        <v>1.7</v>
      </c>
      <c r="I157" s="81"/>
      <c r="J157" s="81"/>
      <c r="K157" s="81"/>
      <c r="L157" s="81"/>
      <c r="M157" s="81">
        <f t="shared" si="5"/>
        <v>45.9</v>
      </c>
      <c r="N157" s="41"/>
    </row>
    <row r="158" spans="1:14" ht="16.5" customHeight="1">
      <c r="A158" s="75"/>
      <c r="B158" s="102"/>
      <c r="C158" s="77" t="s">
        <v>189</v>
      </c>
      <c r="D158" s="79"/>
      <c r="E158" s="80">
        <v>1</v>
      </c>
      <c r="F158" s="78"/>
      <c r="G158" s="81">
        <v>5</v>
      </c>
      <c r="H158" s="81">
        <v>1.7</v>
      </c>
      <c r="I158" s="81"/>
      <c r="J158" s="81"/>
      <c r="K158" s="81"/>
      <c r="L158" s="81"/>
      <c r="M158" s="81">
        <f t="shared" si="5"/>
        <v>8.5</v>
      </c>
      <c r="N158" s="41"/>
    </row>
    <row r="159" spans="1:14" ht="16.5" customHeight="1">
      <c r="A159" s="75"/>
      <c r="B159" s="102"/>
      <c r="C159" s="106" t="s">
        <v>190</v>
      </c>
      <c r="D159" s="102"/>
      <c r="E159" s="80">
        <v>1</v>
      </c>
      <c r="F159" s="78"/>
      <c r="G159" s="81">
        <v>5</v>
      </c>
      <c r="H159" s="81">
        <v>1.8</v>
      </c>
      <c r="I159" s="81"/>
      <c r="J159" s="81"/>
      <c r="K159" s="81"/>
      <c r="L159" s="81"/>
      <c r="M159" s="81">
        <f t="shared" si="5"/>
        <v>9</v>
      </c>
      <c r="N159" s="41"/>
    </row>
    <row r="160" spans="1:14" ht="16.5" customHeight="1">
      <c r="A160" s="75"/>
      <c r="B160" s="102"/>
      <c r="C160" s="106" t="s">
        <v>191</v>
      </c>
      <c r="D160" s="102"/>
      <c r="E160" s="80">
        <v>1</v>
      </c>
      <c r="F160" s="78"/>
      <c r="G160" s="81">
        <v>10</v>
      </c>
      <c r="H160" s="81">
        <v>2</v>
      </c>
      <c r="I160" s="81"/>
      <c r="J160" s="81"/>
      <c r="K160" s="81"/>
      <c r="L160" s="81"/>
      <c r="M160" s="81">
        <f t="shared" si="5"/>
        <v>20</v>
      </c>
      <c r="N160" s="41"/>
    </row>
    <row r="161" spans="1:14" ht="16.5" customHeight="1">
      <c r="A161" s="75"/>
      <c r="B161" s="102"/>
      <c r="C161" s="77" t="s">
        <v>193</v>
      </c>
      <c r="D161" s="105"/>
      <c r="E161" s="80">
        <v>1</v>
      </c>
      <c r="F161" s="78"/>
      <c r="G161" s="81">
        <v>10</v>
      </c>
      <c r="H161" s="81">
        <v>1.7</v>
      </c>
      <c r="I161" s="81"/>
      <c r="J161" s="81"/>
      <c r="K161" s="81"/>
      <c r="L161" s="81"/>
      <c r="M161" s="81">
        <f t="shared" si="5"/>
        <v>17</v>
      </c>
      <c r="N161" s="41"/>
    </row>
    <row r="162" spans="1:14" ht="16.5" customHeight="1">
      <c r="A162" s="75"/>
      <c r="B162" s="102"/>
      <c r="C162" s="77" t="s">
        <v>194</v>
      </c>
      <c r="D162" s="105"/>
      <c r="E162" s="80">
        <v>1</v>
      </c>
      <c r="F162" s="78"/>
      <c r="G162" s="81">
        <v>60</v>
      </c>
      <c r="H162" s="81">
        <v>1.7</v>
      </c>
      <c r="I162" s="81"/>
      <c r="J162" s="81"/>
      <c r="K162" s="81"/>
      <c r="L162" s="81"/>
      <c r="M162" s="81">
        <f t="shared" si="5"/>
        <v>102</v>
      </c>
      <c r="N162" s="41"/>
    </row>
    <row r="163" spans="1:14" ht="16.5" customHeight="1">
      <c r="A163" s="75"/>
      <c r="B163" s="102"/>
      <c r="C163" s="77" t="s">
        <v>195</v>
      </c>
      <c r="D163" s="105"/>
      <c r="E163" s="80">
        <v>1</v>
      </c>
      <c r="F163" s="78"/>
      <c r="G163" s="81">
        <v>25</v>
      </c>
      <c r="H163" s="81">
        <v>1.7</v>
      </c>
      <c r="I163" s="81"/>
      <c r="J163" s="81"/>
      <c r="K163" s="81"/>
      <c r="L163" s="81"/>
      <c r="M163" s="81">
        <f t="shared" si="5"/>
        <v>42.5</v>
      </c>
      <c r="N163" s="41"/>
    </row>
    <row r="164" spans="1:14" ht="16.5" customHeight="1">
      <c r="A164" s="75"/>
      <c r="B164" s="102"/>
      <c r="C164" s="77"/>
      <c r="D164" s="105"/>
      <c r="E164" s="80"/>
      <c r="F164" s="78"/>
      <c r="G164" s="81"/>
      <c r="H164" s="81"/>
      <c r="I164" s="81"/>
      <c r="J164" s="81"/>
      <c r="K164" s="81"/>
      <c r="L164" s="81"/>
      <c r="M164" s="81"/>
      <c r="N164" s="41"/>
    </row>
    <row r="165" spans="1:14" ht="24.75" customHeight="1">
      <c r="A165" s="75" t="s">
        <v>120</v>
      </c>
      <c r="B165" s="102" t="s">
        <v>71</v>
      </c>
      <c r="C165" s="106" t="s">
        <v>121</v>
      </c>
      <c r="D165" s="102" t="s">
        <v>18</v>
      </c>
      <c r="E165" s="80"/>
      <c r="F165" s="78"/>
      <c r="G165" s="81"/>
      <c r="H165" s="81"/>
      <c r="I165" s="81"/>
      <c r="J165" s="81"/>
      <c r="K165" s="81"/>
      <c r="L165" s="81"/>
      <c r="M165" s="90">
        <f>ROUND(M166+M167+M168+M169,2)</f>
        <v>79</v>
      </c>
      <c r="N165" s="41"/>
    </row>
    <row r="166" spans="1:14" ht="16.5" customHeight="1">
      <c r="A166" s="75"/>
      <c r="B166" s="102"/>
      <c r="C166" s="106"/>
      <c r="D166" s="102"/>
      <c r="E166" s="80"/>
      <c r="F166" s="78"/>
      <c r="G166" s="81">
        <v>30</v>
      </c>
      <c r="H166" s="81"/>
      <c r="I166" s="81"/>
      <c r="J166" s="81"/>
      <c r="K166" s="81"/>
      <c r="L166" s="81"/>
      <c r="M166" s="81">
        <f>ROUND(G166,2)</f>
        <v>30</v>
      </c>
      <c r="N166" s="41"/>
    </row>
    <row r="167" spans="1:14" ht="16.5" customHeight="1">
      <c r="A167" s="75"/>
      <c r="B167" s="102"/>
      <c r="C167" s="106" t="s">
        <v>196</v>
      </c>
      <c r="D167" s="102"/>
      <c r="E167" s="80"/>
      <c r="F167" s="78"/>
      <c r="G167" s="81">
        <v>30</v>
      </c>
      <c r="H167" s="81"/>
      <c r="I167" s="81"/>
      <c r="J167" s="81"/>
      <c r="K167" s="81"/>
      <c r="L167" s="81"/>
      <c r="M167" s="81">
        <f>ROUND(G167,2)</f>
        <v>30</v>
      </c>
      <c r="N167" s="41"/>
    </row>
    <row r="168" spans="1:14" ht="16.5" customHeight="1">
      <c r="A168" s="75"/>
      <c r="B168" s="102"/>
      <c r="C168" s="106" t="s">
        <v>193</v>
      </c>
      <c r="D168" s="102"/>
      <c r="E168" s="80"/>
      <c r="F168" s="78"/>
      <c r="G168" s="81">
        <v>15</v>
      </c>
      <c r="H168" s="81"/>
      <c r="I168" s="81"/>
      <c r="J168" s="81"/>
      <c r="K168" s="81"/>
      <c r="L168" s="81"/>
      <c r="M168" s="81">
        <f>ROUND(G168,2)</f>
        <v>15</v>
      </c>
      <c r="N168" s="41"/>
    </row>
    <row r="169" spans="1:14" ht="16.5" customHeight="1">
      <c r="A169" s="75"/>
      <c r="B169" s="102"/>
      <c r="C169" s="106" t="s">
        <v>197</v>
      </c>
      <c r="D169" s="102"/>
      <c r="E169" s="80"/>
      <c r="F169" s="78"/>
      <c r="G169" s="81">
        <v>4</v>
      </c>
      <c r="H169" s="81"/>
      <c r="I169" s="81"/>
      <c r="J169" s="81"/>
      <c r="K169" s="81"/>
      <c r="L169" s="81"/>
      <c r="M169" s="81">
        <f>ROUND(G169,2)</f>
        <v>4</v>
      </c>
      <c r="N169" s="41"/>
    </row>
    <row r="170" spans="1:14" ht="16.5" customHeight="1">
      <c r="A170" s="75"/>
      <c r="B170" s="102"/>
      <c r="C170" s="106"/>
      <c r="D170" s="102"/>
      <c r="E170" s="80"/>
      <c r="F170" s="78"/>
      <c r="G170" s="81"/>
      <c r="H170" s="81"/>
      <c r="I170" s="81"/>
      <c r="J170" s="81"/>
      <c r="K170" s="81"/>
      <c r="L170" s="81"/>
      <c r="M170" s="81"/>
      <c r="N170" s="41"/>
    </row>
    <row r="171" spans="1:14" ht="60" customHeight="1">
      <c r="A171" s="107" t="s">
        <v>122</v>
      </c>
      <c r="B171" s="102" t="s">
        <v>126</v>
      </c>
      <c r="C171" s="106" t="s">
        <v>123</v>
      </c>
      <c r="D171" s="102" t="s">
        <v>19</v>
      </c>
      <c r="E171" s="80"/>
      <c r="F171" s="78"/>
      <c r="G171" s="81"/>
      <c r="H171" s="81"/>
      <c r="I171" s="81"/>
      <c r="J171" s="81"/>
      <c r="K171" s="81"/>
      <c r="L171" s="81"/>
      <c r="M171" s="90">
        <f>ROUND(M172+M173+M174+M175,2)</f>
        <v>140.9</v>
      </c>
      <c r="N171" s="41"/>
    </row>
    <row r="172" spans="1:14" ht="14.25" customHeight="1">
      <c r="A172" s="107"/>
      <c r="B172" s="102"/>
      <c r="C172" s="106"/>
      <c r="D172" s="102"/>
      <c r="E172" s="80"/>
      <c r="F172" s="78"/>
      <c r="G172" s="81">
        <v>25</v>
      </c>
      <c r="H172" s="81">
        <v>1.8</v>
      </c>
      <c r="I172" s="81">
        <v>3</v>
      </c>
      <c r="J172" s="81"/>
      <c r="K172" s="81"/>
      <c r="L172" s="81"/>
      <c r="M172" s="81">
        <f>ROUND(G172*H172*I172,2)</f>
        <v>135</v>
      </c>
      <c r="N172" s="41"/>
    </row>
    <row r="173" spans="1:14" ht="14.25" customHeight="1">
      <c r="A173" s="107"/>
      <c r="B173" s="102"/>
      <c r="C173" s="106" t="s">
        <v>190</v>
      </c>
      <c r="D173" s="102"/>
      <c r="E173" s="80"/>
      <c r="F173" s="78"/>
      <c r="G173" s="81">
        <v>5</v>
      </c>
      <c r="H173" s="81">
        <v>1.8</v>
      </c>
      <c r="I173" s="81">
        <v>0.1</v>
      </c>
      <c r="J173" s="81"/>
      <c r="K173" s="81"/>
      <c r="L173" s="81"/>
      <c r="M173" s="81">
        <f>ROUND(G173*H173*I173,2)</f>
        <v>0.9</v>
      </c>
      <c r="N173" s="41"/>
    </row>
    <row r="174" spans="1:14" ht="14.25" customHeight="1">
      <c r="A174" s="107"/>
      <c r="B174" s="102"/>
      <c r="C174" s="106" t="s">
        <v>191</v>
      </c>
      <c r="D174" s="102"/>
      <c r="E174" s="80"/>
      <c r="F174" s="78"/>
      <c r="G174" s="81">
        <v>10</v>
      </c>
      <c r="H174" s="81">
        <v>2</v>
      </c>
      <c r="I174" s="81">
        <v>0.1</v>
      </c>
      <c r="J174" s="81"/>
      <c r="K174" s="81"/>
      <c r="L174" s="81"/>
      <c r="M174" s="81">
        <f>ROUND(G174*H174*I174,2)</f>
        <v>2</v>
      </c>
      <c r="N174" s="41"/>
    </row>
    <row r="175" spans="1:14" ht="14.25" customHeight="1">
      <c r="A175" s="107"/>
      <c r="B175" s="102"/>
      <c r="C175" s="106" t="s">
        <v>192</v>
      </c>
      <c r="D175" s="102"/>
      <c r="E175" s="80"/>
      <c r="F175" s="78"/>
      <c r="G175" s="81">
        <v>50</v>
      </c>
      <c r="H175" s="81">
        <v>0.2</v>
      </c>
      <c r="I175" s="81">
        <v>0.3</v>
      </c>
      <c r="J175" s="81"/>
      <c r="K175" s="81"/>
      <c r="L175" s="81"/>
      <c r="M175" s="81">
        <f>ROUND(G175*H175*I175,2)</f>
        <v>3</v>
      </c>
      <c r="N175" s="41"/>
    </row>
    <row r="176" spans="1:14" ht="14.25" customHeight="1">
      <c r="A176" s="107"/>
      <c r="B176" s="102"/>
      <c r="C176" s="106"/>
      <c r="D176" s="102"/>
      <c r="E176" s="80"/>
      <c r="F176" s="78"/>
      <c r="G176" s="81"/>
      <c r="H176" s="81"/>
      <c r="I176" s="81"/>
      <c r="J176" s="81"/>
      <c r="K176" s="81"/>
      <c r="L176" s="81"/>
      <c r="M176" s="81"/>
      <c r="N176" s="41"/>
    </row>
    <row r="177" spans="1:14" ht="36.75" customHeight="1">
      <c r="A177" s="107" t="s">
        <v>124</v>
      </c>
      <c r="B177" s="102" t="s">
        <v>127</v>
      </c>
      <c r="C177" s="106" t="s">
        <v>125</v>
      </c>
      <c r="D177" s="102" t="s">
        <v>19</v>
      </c>
      <c r="E177" s="80"/>
      <c r="F177" s="78"/>
      <c r="G177" s="81"/>
      <c r="H177" s="81"/>
      <c r="I177" s="81"/>
      <c r="J177" s="81"/>
      <c r="K177" s="81"/>
      <c r="L177" s="81"/>
      <c r="M177" s="90">
        <f>ROUND(M178+M179+M180+M181,2)</f>
        <v>140.9</v>
      </c>
      <c r="N177" s="41"/>
    </row>
    <row r="178" spans="1:14" ht="16.5" customHeight="1">
      <c r="A178" s="146"/>
      <c r="B178" s="141"/>
      <c r="C178" s="140"/>
      <c r="D178" s="141"/>
      <c r="E178" s="127"/>
      <c r="F178" s="142"/>
      <c r="G178" s="143">
        <v>25</v>
      </c>
      <c r="H178" s="143">
        <v>1.8</v>
      </c>
      <c r="I178" s="143">
        <v>3</v>
      </c>
      <c r="J178" s="143"/>
      <c r="K178" s="143"/>
      <c r="L178" s="143"/>
      <c r="M178" s="143">
        <f>ROUND(G178*H178*I178,2)</f>
        <v>135</v>
      </c>
      <c r="N178" s="41"/>
    </row>
    <row r="179" spans="1:14" ht="16.5" customHeight="1">
      <c r="A179" s="107"/>
      <c r="B179" s="102"/>
      <c r="C179" s="106" t="s">
        <v>190</v>
      </c>
      <c r="D179" s="102"/>
      <c r="E179" s="80"/>
      <c r="F179" s="78"/>
      <c r="G179" s="81">
        <v>5</v>
      </c>
      <c r="H179" s="81">
        <v>1.8</v>
      </c>
      <c r="I179" s="81">
        <v>0.1</v>
      </c>
      <c r="J179" s="81"/>
      <c r="K179" s="81"/>
      <c r="L179" s="81"/>
      <c r="M179" s="81">
        <f>ROUND(G179*H179*I179,2)</f>
        <v>0.9</v>
      </c>
      <c r="N179" s="41"/>
    </row>
    <row r="180" spans="1:14" ht="16.5" customHeight="1">
      <c r="A180" s="107"/>
      <c r="B180" s="102"/>
      <c r="C180" s="106" t="s">
        <v>191</v>
      </c>
      <c r="D180" s="102"/>
      <c r="E180" s="80"/>
      <c r="F180" s="78"/>
      <c r="G180" s="81">
        <v>10</v>
      </c>
      <c r="H180" s="81">
        <v>2</v>
      </c>
      <c r="I180" s="81">
        <v>0.1</v>
      </c>
      <c r="J180" s="81"/>
      <c r="K180" s="81"/>
      <c r="L180" s="81"/>
      <c r="M180" s="81">
        <f>ROUND(G180*H180*I180,2)</f>
        <v>2</v>
      </c>
      <c r="N180" s="41"/>
    </row>
    <row r="181" spans="1:14" ht="16.5" customHeight="1">
      <c r="A181" s="107"/>
      <c r="B181" s="102"/>
      <c r="C181" s="106" t="s">
        <v>192</v>
      </c>
      <c r="D181" s="102"/>
      <c r="E181" s="80"/>
      <c r="F181" s="78"/>
      <c r="G181" s="81">
        <v>50</v>
      </c>
      <c r="H181" s="81">
        <v>0.2</v>
      </c>
      <c r="I181" s="81">
        <v>0.3</v>
      </c>
      <c r="J181" s="81"/>
      <c r="K181" s="81"/>
      <c r="L181" s="81"/>
      <c r="M181" s="81">
        <f>ROUND(G181*H181*I181,2)</f>
        <v>3</v>
      </c>
      <c r="N181" s="41"/>
    </row>
    <row r="182" spans="1:14" ht="16.5" customHeight="1">
      <c r="A182" s="107"/>
      <c r="B182" s="102"/>
      <c r="C182" s="106"/>
      <c r="D182" s="102"/>
      <c r="E182" s="80"/>
      <c r="F182" s="78"/>
      <c r="G182" s="81"/>
      <c r="H182" s="81"/>
      <c r="I182" s="81"/>
      <c r="J182" s="81"/>
      <c r="K182" s="81"/>
      <c r="L182" s="81"/>
      <c r="M182" s="81"/>
      <c r="N182" s="41"/>
    </row>
    <row r="183" spans="1:14" ht="61.5" customHeight="1">
      <c r="A183" s="75" t="s">
        <v>129</v>
      </c>
      <c r="B183" s="102" t="s">
        <v>128</v>
      </c>
      <c r="C183" s="77" t="s">
        <v>131</v>
      </c>
      <c r="D183" s="76" t="s">
        <v>17</v>
      </c>
      <c r="E183" s="80"/>
      <c r="F183" s="78"/>
      <c r="G183" s="81"/>
      <c r="H183" s="81"/>
      <c r="I183" s="81"/>
      <c r="J183" s="81"/>
      <c r="K183" s="81"/>
      <c r="L183" s="81"/>
      <c r="M183" s="90">
        <f>ROUND(M184,2)</f>
        <v>967.5</v>
      </c>
      <c r="N183" s="41"/>
    </row>
    <row r="184" spans="1:14" ht="16.5" customHeight="1">
      <c r="A184" s="75"/>
      <c r="B184" s="76"/>
      <c r="C184" s="77"/>
      <c r="D184" s="76"/>
      <c r="E184" s="80"/>
      <c r="F184" s="78">
        <v>1.5</v>
      </c>
      <c r="G184" s="81">
        <v>645</v>
      </c>
      <c r="H184" s="81"/>
      <c r="I184" s="81">
        <v>1</v>
      </c>
      <c r="J184" s="81"/>
      <c r="K184" s="81"/>
      <c r="L184" s="81"/>
      <c r="M184" s="81">
        <f>ROUND(F184*G184*I184,2)</f>
        <v>967.5</v>
      </c>
      <c r="N184" s="41"/>
    </row>
    <row r="185" spans="1:14" ht="16.5" customHeight="1">
      <c r="A185" s="75"/>
      <c r="B185" s="76"/>
      <c r="C185" s="77"/>
      <c r="D185" s="76"/>
      <c r="E185" s="80"/>
      <c r="F185" s="78"/>
      <c r="G185" s="81"/>
      <c r="H185" s="81"/>
      <c r="I185" s="81"/>
      <c r="J185" s="81"/>
      <c r="K185" s="81"/>
      <c r="L185" s="81"/>
      <c r="M185" s="81"/>
      <c r="N185" s="41"/>
    </row>
    <row r="186" spans="1:14" ht="26.25" customHeight="1">
      <c r="A186" s="95"/>
      <c r="B186" s="102" t="s">
        <v>130</v>
      </c>
      <c r="C186" s="77" t="s">
        <v>203</v>
      </c>
      <c r="D186" s="76" t="s">
        <v>23</v>
      </c>
      <c r="E186" s="80"/>
      <c r="F186" s="78"/>
      <c r="G186" s="81"/>
      <c r="H186" s="81"/>
      <c r="I186" s="81"/>
      <c r="J186" s="81"/>
      <c r="K186" s="81"/>
      <c r="L186" s="81"/>
      <c r="M186" s="90">
        <f>ROUND(M187,2)</f>
        <v>50</v>
      </c>
      <c r="N186" s="41"/>
    </row>
    <row r="187" spans="1:14" ht="18" customHeight="1">
      <c r="A187" s="95"/>
      <c r="B187" s="102"/>
      <c r="C187" s="77"/>
      <c r="D187" s="76"/>
      <c r="E187" s="80">
        <v>50</v>
      </c>
      <c r="F187" s="78"/>
      <c r="G187" s="81"/>
      <c r="H187" s="81"/>
      <c r="I187" s="81"/>
      <c r="J187" s="81"/>
      <c r="K187" s="81"/>
      <c r="L187" s="81"/>
      <c r="M187" s="81">
        <f>ROUND(E187,2)</f>
        <v>50</v>
      </c>
      <c r="N187" s="41"/>
    </row>
    <row r="188" spans="1:14" ht="27" customHeight="1">
      <c r="A188" s="95"/>
      <c r="B188" s="102" t="s">
        <v>202</v>
      </c>
      <c r="C188" s="77" t="s">
        <v>201</v>
      </c>
      <c r="D188" s="76" t="s">
        <v>23</v>
      </c>
      <c r="E188" s="80"/>
      <c r="F188" s="78"/>
      <c r="G188" s="81"/>
      <c r="H188" s="81"/>
      <c r="I188" s="81"/>
      <c r="J188" s="81"/>
      <c r="K188" s="81"/>
      <c r="L188" s="81"/>
      <c r="M188" s="90">
        <f>ROUND(M189,2)</f>
        <v>50</v>
      </c>
      <c r="N188" s="41"/>
    </row>
    <row r="189" spans="1:14" ht="16.5" customHeight="1">
      <c r="A189" s="75"/>
      <c r="B189" s="76"/>
      <c r="C189" s="77"/>
      <c r="D189" s="76"/>
      <c r="E189" s="80">
        <v>50</v>
      </c>
      <c r="F189" s="78"/>
      <c r="G189" s="81"/>
      <c r="H189" s="81"/>
      <c r="I189" s="81"/>
      <c r="J189" s="81"/>
      <c r="K189" s="81"/>
      <c r="L189" s="81"/>
      <c r="M189" s="81">
        <f>ROUND(E189,2)</f>
        <v>50</v>
      </c>
      <c r="N189" s="41"/>
    </row>
    <row r="190" spans="1:14" ht="25.5" customHeight="1">
      <c r="A190" s="75" t="s">
        <v>206</v>
      </c>
      <c r="B190" s="102" t="s">
        <v>207</v>
      </c>
      <c r="C190" s="77" t="s">
        <v>212</v>
      </c>
      <c r="D190" s="76" t="s">
        <v>17</v>
      </c>
      <c r="E190" s="80"/>
      <c r="F190" s="78"/>
      <c r="G190" s="81"/>
      <c r="H190" s="81"/>
      <c r="I190" s="81"/>
      <c r="J190" s="81"/>
      <c r="K190" s="81"/>
      <c r="L190" s="81"/>
      <c r="M190" s="90">
        <f>ROUND(M191+M192,2)</f>
        <v>450</v>
      </c>
      <c r="N190" s="41"/>
    </row>
    <row r="191" spans="1:14" ht="16.5" customHeight="1">
      <c r="A191" s="75"/>
      <c r="B191" s="76"/>
      <c r="C191" s="77"/>
      <c r="D191" s="76"/>
      <c r="E191" s="80"/>
      <c r="F191" s="78"/>
      <c r="G191" s="81">
        <v>900</v>
      </c>
      <c r="H191" s="81">
        <v>0.15</v>
      </c>
      <c r="I191" s="81"/>
      <c r="J191" s="81"/>
      <c r="K191" s="81"/>
      <c r="L191" s="81"/>
      <c r="M191" s="81">
        <f>ROUND(G191*H191,2)</f>
        <v>135</v>
      </c>
      <c r="N191" s="41"/>
    </row>
    <row r="192" spans="1:14" ht="16.5" customHeight="1">
      <c r="A192" s="75"/>
      <c r="B192" s="76"/>
      <c r="C192" s="77"/>
      <c r="D192" s="76"/>
      <c r="E192" s="80"/>
      <c r="F192" s="78"/>
      <c r="G192" s="81">
        <v>900</v>
      </c>
      <c r="H192" s="81">
        <v>0.35</v>
      </c>
      <c r="I192" s="81"/>
      <c r="J192" s="81"/>
      <c r="K192" s="81"/>
      <c r="L192" s="81"/>
      <c r="M192" s="81">
        <f>ROUND(G192*H192,2)</f>
        <v>315</v>
      </c>
      <c r="N192" s="41"/>
    </row>
    <row r="193" spans="1:14" ht="16.5" customHeight="1">
      <c r="A193" s="75" t="s">
        <v>208</v>
      </c>
      <c r="B193" s="102" t="s">
        <v>210</v>
      </c>
      <c r="C193" s="77" t="s">
        <v>209</v>
      </c>
      <c r="D193" s="76" t="s">
        <v>17</v>
      </c>
      <c r="E193" s="80"/>
      <c r="F193" s="78"/>
      <c r="G193" s="81"/>
      <c r="H193" s="81"/>
      <c r="I193" s="81"/>
      <c r="J193" s="81"/>
      <c r="K193" s="81"/>
      <c r="L193" s="81"/>
      <c r="M193" s="90">
        <f>ROUND(M194,2)</f>
        <v>1620</v>
      </c>
      <c r="N193" s="41"/>
    </row>
    <row r="194" spans="1:14" ht="16.5" customHeight="1">
      <c r="A194" s="75"/>
      <c r="B194" s="76"/>
      <c r="C194" s="77"/>
      <c r="D194" s="76"/>
      <c r="E194" s="80"/>
      <c r="F194" s="78"/>
      <c r="G194" s="81">
        <v>900</v>
      </c>
      <c r="H194" s="81">
        <v>1.8</v>
      </c>
      <c r="I194" s="81"/>
      <c r="J194" s="81"/>
      <c r="K194" s="81"/>
      <c r="L194" s="81"/>
      <c r="M194" s="81">
        <f>ROUND(G194*H194,2)</f>
        <v>1620</v>
      </c>
      <c r="N194" s="41"/>
    </row>
    <row r="195" spans="1:14" ht="28.5" customHeight="1">
      <c r="A195" s="75" t="s">
        <v>215</v>
      </c>
      <c r="B195" s="102" t="s">
        <v>217</v>
      </c>
      <c r="C195" s="77" t="s">
        <v>216</v>
      </c>
      <c r="D195" s="76" t="s">
        <v>17</v>
      </c>
      <c r="E195" s="80"/>
      <c r="F195" s="78"/>
      <c r="G195" s="81"/>
      <c r="H195" s="81"/>
      <c r="I195" s="81"/>
      <c r="J195" s="81"/>
      <c r="K195" s="81"/>
      <c r="L195" s="81"/>
      <c r="M195" s="90">
        <f>ROUND(M196,2)</f>
        <v>1.5</v>
      </c>
      <c r="N195" s="41"/>
    </row>
    <row r="196" spans="1:14" ht="16.5" customHeight="1">
      <c r="A196" s="75"/>
      <c r="B196" s="76"/>
      <c r="C196" s="77" t="s">
        <v>197</v>
      </c>
      <c r="D196" s="76"/>
      <c r="E196" s="80"/>
      <c r="F196" s="78"/>
      <c r="G196" s="81">
        <v>5</v>
      </c>
      <c r="H196" s="81"/>
      <c r="I196" s="81"/>
      <c r="J196" s="81">
        <v>0.3</v>
      </c>
      <c r="K196" s="81"/>
      <c r="L196" s="81"/>
      <c r="M196" s="81">
        <f>ROUND(G196*J196,2)</f>
        <v>1.5</v>
      </c>
      <c r="N196" s="41"/>
    </row>
    <row r="197" spans="1:14" ht="16.5" customHeight="1">
      <c r="A197" s="75"/>
      <c r="B197" s="76"/>
      <c r="C197" s="77"/>
      <c r="D197" s="76"/>
      <c r="E197" s="80"/>
      <c r="F197" s="78"/>
      <c r="G197" s="81"/>
      <c r="H197" s="81"/>
      <c r="I197" s="81"/>
      <c r="J197" s="81"/>
      <c r="K197" s="81"/>
      <c r="L197" s="81"/>
      <c r="M197" s="81"/>
      <c r="N197" s="41"/>
    </row>
    <row r="198" spans="1:14" ht="16.5" customHeight="1">
      <c r="A198" s="75"/>
      <c r="B198" s="76"/>
      <c r="C198" s="77"/>
      <c r="D198" s="76"/>
      <c r="E198" s="80"/>
      <c r="F198" s="78"/>
      <c r="G198" s="81"/>
      <c r="H198" s="81"/>
      <c r="I198" s="81"/>
      <c r="J198" s="81"/>
      <c r="K198" s="81"/>
      <c r="L198" s="81"/>
      <c r="M198" s="81"/>
      <c r="N198" s="41"/>
    </row>
    <row r="199" spans="1:14" ht="16.5" customHeight="1">
      <c r="A199" s="75"/>
      <c r="B199" s="76"/>
      <c r="C199" s="77"/>
      <c r="D199" s="76"/>
      <c r="E199" s="80"/>
      <c r="F199" s="78"/>
      <c r="G199" s="81"/>
      <c r="H199" s="81"/>
      <c r="I199" s="81"/>
      <c r="J199" s="81"/>
      <c r="K199" s="81"/>
      <c r="L199" s="81"/>
      <c r="M199" s="81"/>
      <c r="N199" s="41"/>
    </row>
    <row r="200" spans="1:14" ht="16.5" customHeight="1">
      <c r="A200" s="75"/>
      <c r="B200" s="76"/>
      <c r="C200" s="77"/>
      <c r="D200" s="76"/>
      <c r="E200" s="80"/>
      <c r="F200" s="78"/>
      <c r="G200" s="81"/>
      <c r="H200" s="81"/>
      <c r="I200" s="81"/>
      <c r="J200" s="81"/>
      <c r="K200" s="81"/>
      <c r="L200" s="81"/>
      <c r="M200" s="81"/>
      <c r="N200" s="41"/>
    </row>
    <row r="201" spans="1:14" ht="16.5" customHeight="1">
      <c r="A201" s="75"/>
      <c r="B201" s="76"/>
      <c r="C201" s="77"/>
      <c r="D201" s="76"/>
      <c r="E201" s="80"/>
      <c r="F201" s="78"/>
      <c r="G201" s="81"/>
      <c r="H201" s="81"/>
      <c r="I201" s="81"/>
      <c r="J201" s="81"/>
      <c r="K201" s="81"/>
      <c r="L201" s="81"/>
      <c r="M201" s="81"/>
      <c r="N201" s="41"/>
    </row>
    <row r="202" spans="1:14" ht="16.5" customHeight="1">
      <c r="A202" s="75"/>
      <c r="B202" s="76"/>
      <c r="C202" s="77"/>
      <c r="D202" s="76"/>
      <c r="E202" s="80"/>
      <c r="F202" s="78"/>
      <c r="G202" s="81"/>
      <c r="H202" s="81"/>
      <c r="I202" s="81"/>
      <c r="J202" s="81"/>
      <c r="K202" s="81"/>
      <c r="L202" s="81"/>
      <c r="M202" s="81"/>
      <c r="N202" s="41"/>
    </row>
    <row r="203" spans="1:14" ht="16.5" customHeight="1">
      <c r="A203" s="75"/>
      <c r="B203" s="76"/>
      <c r="C203" s="77"/>
      <c r="D203" s="76"/>
      <c r="E203" s="80"/>
      <c r="F203" s="78"/>
      <c r="G203" s="81"/>
      <c r="H203" s="81"/>
      <c r="I203" s="81"/>
      <c r="J203" s="81"/>
      <c r="K203" s="81"/>
      <c r="L203" s="81"/>
      <c r="M203" s="81"/>
      <c r="N203" s="41"/>
    </row>
    <row r="204" spans="1:14" ht="16.5" customHeight="1">
      <c r="A204" s="75"/>
      <c r="B204" s="76"/>
      <c r="C204" s="77"/>
      <c r="D204" s="76"/>
      <c r="E204" s="80"/>
      <c r="F204" s="78"/>
      <c r="G204" s="81"/>
      <c r="H204" s="81"/>
      <c r="I204" s="81"/>
      <c r="J204" s="81"/>
      <c r="K204" s="81"/>
      <c r="L204" s="81"/>
      <c r="M204" s="81"/>
      <c r="N204" s="41"/>
    </row>
    <row r="205" spans="1:14" ht="16.5" customHeight="1">
      <c r="A205" s="75"/>
      <c r="B205" s="76"/>
      <c r="C205" s="77"/>
      <c r="D205" s="76"/>
      <c r="E205" s="80"/>
      <c r="F205" s="78"/>
      <c r="G205" s="81"/>
      <c r="H205" s="81"/>
      <c r="I205" s="81"/>
      <c r="J205" s="81"/>
      <c r="K205" s="81"/>
      <c r="L205" s="81"/>
      <c r="M205" s="81"/>
      <c r="N205" s="41"/>
    </row>
    <row r="206" spans="1:14" ht="16.5" customHeight="1">
      <c r="A206" s="75"/>
      <c r="B206" s="76"/>
      <c r="C206" s="77"/>
      <c r="D206" s="76"/>
      <c r="E206" s="80"/>
      <c r="F206" s="78"/>
      <c r="G206" s="81"/>
      <c r="H206" s="81"/>
      <c r="I206" s="81"/>
      <c r="J206" s="81"/>
      <c r="K206" s="81"/>
      <c r="L206" s="81"/>
      <c r="M206" s="81"/>
      <c r="N206" s="41"/>
    </row>
    <row r="207" spans="1:14" ht="16.5" customHeight="1">
      <c r="A207" s="75"/>
      <c r="B207" s="76"/>
      <c r="C207" s="77"/>
      <c r="D207" s="76"/>
      <c r="E207" s="80"/>
      <c r="F207" s="78"/>
      <c r="G207" s="81"/>
      <c r="H207" s="81"/>
      <c r="I207" s="81"/>
      <c r="J207" s="81"/>
      <c r="K207" s="81"/>
      <c r="L207" s="81"/>
      <c r="M207" s="81"/>
      <c r="N207" s="41"/>
    </row>
    <row r="208" spans="1:14" ht="16.5" customHeight="1">
      <c r="A208" s="75"/>
      <c r="B208" s="76"/>
      <c r="C208" s="77"/>
      <c r="D208" s="76"/>
      <c r="E208" s="80"/>
      <c r="F208" s="78"/>
      <c r="G208" s="81"/>
      <c r="H208" s="81"/>
      <c r="I208" s="81"/>
      <c r="J208" s="81"/>
      <c r="K208" s="81"/>
      <c r="L208" s="81"/>
      <c r="M208" s="81"/>
      <c r="N208" s="41"/>
    </row>
    <row r="209" spans="1:14" ht="16.5" customHeight="1">
      <c r="A209" s="75"/>
      <c r="B209" s="76"/>
      <c r="C209" s="77"/>
      <c r="D209" s="76"/>
      <c r="E209" s="80"/>
      <c r="F209" s="78"/>
      <c r="G209" s="81"/>
      <c r="H209" s="81"/>
      <c r="I209" s="81"/>
      <c r="J209" s="81"/>
      <c r="K209" s="81"/>
      <c r="L209" s="81"/>
      <c r="M209" s="81"/>
      <c r="N209" s="41"/>
    </row>
    <row r="210" spans="1:14" ht="16.5" customHeight="1">
      <c r="A210" s="75"/>
      <c r="B210" s="76"/>
      <c r="C210" s="77"/>
      <c r="D210" s="76"/>
      <c r="E210" s="80"/>
      <c r="F210" s="78"/>
      <c r="G210" s="81"/>
      <c r="H210" s="81"/>
      <c r="I210" s="81"/>
      <c r="J210" s="81"/>
      <c r="K210" s="81"/>
      <c r="L210" s="81"/>
      <c r="M210" s="81"/>
      <c r="N210" s="41"/>
    </row>
    <row r="211" spans="1:14" ht="16.5" customHeight="1">
      <c r="A211" s="75"/>
      <c r="B211" s="76"/>
      <c r="C211" s="77"/>
      <c r="D211" s="76"/>
      <c r="E211" s="80"/>
      <c r="F211" s="78"/>
      <c r="G211" s="81"/>
      <c r="H211" s="81"/>
      <c r="I211" s="81"/>
      <c r="J211" s="81"/>
      <c r="K211" s="81"/>
      <c r="L211" s="81"/>
      <c r="M211" s="81"/>
      <c r="N211" s="41"/>
    </row>
    <row r="212" spans="1:14" ht="16.5" customHeight="1">
      <c r="A212" s="75"/>
      <c r="B212" s="76"/>
      <c r="C212" s="77"/>
      <c r="D212" s="76"/>
      <c r="E212" s="80"/>
      <c r="F212" s="78"/>
      <c r="G212" s="81"/>
      <c r="H212" s="81"/>
      <c r="I212" s="81"/>
      <c r="J212" s="81"/>
      <c r="K212" s="81"/>
      <c r="L212" s="81"/>
      <c r="M212" s="81"/>
      <c r="N212" s="41"/>
    </row>
    <row r="213" spans="1:14" ht="16.5" customHeight="1">
      <c r="A213" s="75"/>
      <c r="B213" s="76"/>
      <c r="C213" s="77"/>
      <c r="D213" s="76"/>
      <c r="E213" s="80"/>
      <c r="F213" s="78"/>
      <c r="G213" s="81"/>
      <c r="H213" s="81"/>
      <c r="I213" s="81"/>
      <c r="J213" s="81"/>
      <c r="K213" s="81"/>
      <c r="L213" s="81"/>
      <c r="M213" s="81"/>
      <c r="N213" s="41"/>
    </row>
    <row r="214" spans="1:14" ht="16.5" customHeight="1">
      <c r="A214" s="75"/>
      <c r="B214" s="76"/>
      <c r="C214" s="77"/>
      <c r="D214" s="76"/>
      <c r="E214" s="80"/>
      <c r="F214" s="78"/>
      <c r="G214" s="81"/>
      <c r="H214" s="81"/>
      <c r="I214" s="81"/>
      <c r="J214" s="81"/>
      <c r="K214" s="81"/>
      <c r="L214" s="81"/>
      <c r="M214" s="81"/>
      <c r="N214" s="41"/>
    </row>
    <row r="215" spans="1:14" ht="16.5" customHeight="1">
      <c r="A215" s="75"/>
      <c r="B215" s="76"/>
      <c r="C215" s="77"/>
      <c r="D215" s="76"/>
      <c r="E215" s="80"/>
      <c r="F215" s="78"/>
      <c r="G215" s="81"/>
      <c r="H215" s="81"/>
      <c r="I215" s="81"/>
      <c r="J215" s="81"/>
      <c r="K215" s="81"/>
      <c r="L215" s="81"/>
      <c r="M215" s="81"/>
      <c r="N215" s="41"/>
    </row>
    <row r="216" spans="1:14" ht="16.5" customHeight="1">
      <c r="A216" s="75"/>
      <c r="B216" s="76"/>
      <c r="C216" s="77"/>
      <c r="D216" s="76"/>
      <c r="E216" s="80"/>
      <c r="F216" s="78"/>
      <c r="G216" s="81"/>
      <c r="H216" s="81"/>
      <c r="I216" s="81"/>
      <c r="J216" s="81"/>
      <c r="K216" s="81"/>
      <c r="L216" s="81"/>
      <c r="M216" s="81"/>
      <c r="N216" s="41"/>
    </row>
    <row r="217" spans="1:14" ht="16.5" customHeight="1">
      <c r="A217" s="75"/>
      <c r="B217" s="76"/>
      <c r="C217" s="77"/>
      <c r="D217" s="76"/>
      <c r="E217" s="80"/>
      <c r="F217" s="78"/>
      <c r="G217" s="81"/>
      <c r="H217" s="81"/>
      <c r="I217" s="81"/>
      <c r="J217" s="81"/>
      <c r="K217" s="81"/>
      <c r="L217" s="81"/>
      <c r="M217" s="81"/>
      <c r="N217" s="41"/>
    </row>
    <row r="218" spans="1:14" ht="16.5" customHeight="1">
      <c r="A218" s="75"/>
      <c r="B218" s="76"/>
      <c r="C218" s="77"/>
      <c r="D218" s="76"/>
      <c r="E218" s="80"/>
      <c r="F218" s="78"/>
      <c r="G218" s="81"/>
      <c r="H218" s="81"/>
      <c r="I218" s="81"/>
      <c r="J218" s="81"/>
      <c r="K218" s="81"/>
      <c r="L218" s="81"/>
      <c r="M218" s="81"/>
      <c r="N218" s="41"/>
    </row>
    <row r="219" spans="1:14" ht="16.5" customHeight="1">
      <c r="A219" s="75"/>
      <c r="B219" s="76"/>
      <c r="C219" s="77"/>
      <c r="D219" s="76"/>
      <c r="E219" s="80"/>
      <c r="F219" s="78"/>
      <c r="G219" s="81"/>
      <c r="H219" s="81"/>
      <c r="I219" s="81"/>
      <c r="J219" s="81"/>
      <c r="K219" s="81"/>
      <c r="L219" s="81"/>
      <c r="M219" s="81"/>
      <c r="N219" s="41"/>
    </row>
    <row r="220" spans="1:14" ht="16.5" customHeight="1">
      <c r="A220" s="75"/>
      <c r="B220" s="76"/>
      <c r="C220" s="77"/>
      <c r="D220" s="76"/>
      <c r="E220" s="80"/>
      <c r="F220" s="78"/>
      <c r="G220" s="81"/>
      <c r="H220" s="81"/>
      <c r="I220" s="81"/>
      <c r="J220" s="81"/>
      <c r="K220" s="81"/>
      <c r="L220" s="81"/>
      <c r="M220" s="81"/>
      <c r="N220" s="41"/>
    </row>
    <row r="221" spans="1:14" ht="16.5" customHeight="1">
      <c r="A221" s="75"/>
      <c r="B221" s="76"/>
      <c r="C221" s="77"/>
      <c r="D221" s="76"/>
      <c r="E221" s="80"/>
      <c r="F221" s="78"/>
      <c r="G221" s="81"/>
      <c r="H221" s="81"/>
      <c r="I221" s="81"/>
      <c r="J221" s="81"/>
      <c r="K221" s="81"/>
      <c r="L221" s="81"/>
      <c r="M221" s="81"/>
      <c r="N221" s="41"/>
    </row>
    <row r="222" spans="1:14" ht="16.5" customHeight="1">
      <c r="A222" s="75"/>
      <c r="B222" s="76"/>
      <c r="C222" s="77"/>
      <c r="D222" s="76"/>
      <c r="E222" s="80"/>
      <c r="F222" s="78"/>
      <c r="G222" s="81"/>
      <c r="H222" s="81"/>
      <c r="I222" s="81"/>
      <c r="J222" s="81"/>
      <c r="K222" s="81"/>
      <c r="L222" s="81"/>
      <c r="M222" s="81"/>
      <c r="N222" s="41"/>
    </row>
    <row r="223" spans="1:13" ht="30.75" customHeight="1">
      <c r="A223" s="125"/>
      <c r="B223" s="128"/>
      <c r="C223" s="129"/>
      <c r="D223" s="126"/>
      <c r="E223" s="127"/>
      <c r="F223" s="130"/>
      <c r="G223" s="131"/>
      <c r="H223" s="131"/>
      <c r="I223" s="131"/>
      <c r="J223" s="131"/>
      <c r="K223" s="131"/>
      <c r="L223" s="131"/>
      <c r="M223" s="132"/>
    </row>
  </sheetData>
  <sheetProtection/>
  <mergeCells count="2">
    <mergeCell ref="A3:C3"/>
    <mergeCell ref="A4:C4"/>
  </mergeCells>
  <hyperlinks>
    <hyperlink ref="M65243" r:id="rId1" display="DATA:Setembro/2010"/>
    <hyperlink ref="M65237" r:id="rId2" display="DATA:Setembro/2010"/>
    <hyperlink ref="M65231" r:id="rId3" display="DATA:Setembro/2010"/>
    <hyperlink ref="M65208" r:id="rId4" display="DATA:Setembro/2010"/>
    <hyperlink ref="M65206" r:id="rId5" display="DATA:Setembro/2010"/>
    <hyperlink ref="M65244" r:id="rId6" display="DATA:Setembro/2010"/>
    <hyperlink ref="M65238" r:id="rId7" display="DATA:Setembro/2010"/>
    <hyperlink ref="M65232" r:id="rId8" display="DATA:Setembro/2010"/>
    <hyperlink ref="M65209" r:id="rId9" display="DATA:Setembro/2010"/>
    <hyperlink ref="M65207" r:id="rId10" display="DATA:Setembro/2010"/>
    <hyperlink ref="M65242" r:id="rId11" display="DATA:Setembro/2010"/>
    <hyperlink ref="M65236" r:id="rId12" display="DATA:Setembro/2010"/>
    <hyperlink ref="M65230" r:id="rId13" display="DATA:Setembro/2010"/>
    <hyperlink ref="M65205" r:id="rId14" display="DATA:Setembro/2010"/>
    <hyperlink ref="M65282" r:id="rId15" display="DATA:Setembro/2010"/>
    <hyperlink ref="M65276" r:id="rId16" display="DATA:Setembro/2010"/>
    <hyperlink ref="M65270" r:id="rId17" display="DATA:Setembro/2010"/>
    <hyperlink ref="M65247" r:id="rId18" display="DATA:Setembro/2010"/>
    <hyperlink ref="M65245" r:id="rId19" display="DATA:Setembro/2010"/>
    <hyperlink ref="M5" r:id="rId20" display="DATA:Setembro/2010"/>
    <hyperlink ref="M65290" r:id="rId21" display="DATA:Setembro/2010"/>
    <hyperlink ref="M65284" r:id="rId22" display="DATA:Setembro/2010"/>
    <hyperlink ref="M65278" r:id="rId23" display="DATA:Setembro/2010"/>
    <hyperlink ref="M65255" r:id="rId24" display="DATA:Setembro/2010"/>
    <hyperlink ref="M65253" r:id="rId25" display="DATA:Setembro/2010"/>
    <hyperlink ref="M327" r:id="rId26" display="DATA:Setembro/2010"/>
    <hyperlink ref="M65457" r:id="rId27" display="DATA:Setembro/2010"/>
    <hyperlink ref="M65451" r:id="rId28" display="DATA:Setembro/2010"/>
    <hyperlink ref="M65445" r:id="rId29" display="DATA:Setembro/2010"/>
    <hyperlink ref="M65422" r:id="rId30" display="DATA:Setembro/2010"/>
    <hyperlink ref="M65420" r:id="rId31" display="DATA:Setembro/2010"/>
    <hyperlink ref="M282" r:id="rId32" display="DATA:Setembro/2010"/>
    <hyperlink ref="M280" r:id="rId33" display="DATA:Setembro/2010"/>
    <hyperlink ref="M328" r:id="rId34" display="DATA:Setembro/2010"/>
    <hyperlink ref="M65458" r:id="rId35" display="DATA:Setembro/2010"/>
    <hyperlink ref="M65452" r:id="rId36" display="DATA:Setembro/2010"/>
    <hyperlink ref="M65446" r:id="rId37" display="DATA:Setembro/2010"/>
    <hyperlink ref="M65423" r:id="rId38" display="DATA:Setembro/2010"/>
    <hyperlink ref="M65421" r:id="rId39" display="DATA:Setembro/2010"/>
    <hyperlink ref="M283" r:id="rId40" display="DATA:Setembro/2010"/>
    <hyperlink ref="M281" r:id="rId41" display="DATA:Setembro/2010"/>
    <hyperlink ref="M326" r:id="rId42" display="DATA:Setembro/2010"/>
    <hyperlink ref="M65456" r:id="rId43" display="DATA:Setembro/2010"/>
    <hyperlink ref="M65450" r:id="rId44" display="DATA:Setembro/2010"/>
    <hyperlink ref="M65444" r:id="rId45" display="DATA:Setembro/2010"/>
    <hyperlink ref="M65419" r:id="rId46" display="DATA:Setembro/2010"/>
    <hyperlink ref="M279" r:id="rId47" display="DATA:Setembro/2010"/>
    <hyperlink ref="M366" r:id="rId48" display="DATA:Setembro/2010"/>
    <hyperlink ref="M65484" r:id="rId49" display="DATA:Setembro/2010"/>
    <hyperlink ref="M65461" r:id="rId50" display="DATA:Setembro/2010"/>
    <hyperlink ref="M65459" r:id="rId51" display="DATA:Setembro/2010"/>
    <hyperlink ref="M320" r:id="rId52" display="DATA:Setembro/2010"/>
    <hyperlink ref="M318" r:id="rId53" display="DATA:Setembro/2010"/>
    <hyperlink ref="M65469" r:id="rId54" display="DATA:Setembro/2010"/>
    <hyperlink ref="M65467" r:id="rId55" display="DATA:Setembro/2010"/>
    <hyperlink ref="M65343" r:id="rId56" display="DATA:Setembro/2010"/>
    <hyperlink ref="M65337" r:id="rId57" display="DATA:Setembro/2010"/>
    <hyperlink ref="M65331" r:id="rId58" display="DATA:Setembro/2010"/>
    <hyperlink ref="M65308" r:id="rId59" display="DATA:Setembro/2010"/>
    <hyperlink ref="M65306" r:id="rId60" display="DATA:Setembro/2010"/>
    <hyperlink ref="M65344" r:id="rId61" display="DATA:Setembro/2010"/>
    <hyperlink ref="M65338" r:id="rId62" display="DATA:Setembro/2010"/>
    <hyperlink ref="M65332" r:id="rId63" display="DATA:Setembro/2010"/>
    <hyperlink ref="M65309" r:id="rId64" display="DATA:Setembro/2010"/>
    <hyperlink ref="M65307" r:id="rId65" display="DATA:Setembro/2010"/>
    <hyperlink ref="M65342" r:id="rId66" display="DATA:Setembro/2010"/>
    <hyperlink ref="M65336" r:id="rId67" display="DATA:Setembro/2010"/>
    <hyperlink ref="M65330" r:id="rId68" display="DATA:Setembro/2010"/>
    <hyperlink ref="M65305" r:id="rId69" display="DATA:Setembro/2010"/>
    <hyperlink ref="M252" r:id="rId70" display="DATA:Setembro/2010"/>
    <hyperlink ref="M65382" r:id="rId71" display="DATA:Setembro/2010"/>
    <hyperlink ref="M65376" r:id="rId72" display="DATA:Setembro/2010"/>
    <hyperlink ref="M65370" r:id="rId73" display="DATA:Setembro/2010"/>
    <hyperlink ref="M65347" r:id="rId74" display="DATA:Setembro/2010"/>
    <hyperlink ref="M65345" r:id="rId75" display="DATA:Setembro/2010"/>
    <hyperlink ref="M65390" r:id="rId76" display="DATA:Setembro/2010"/>
    <hyperlink ref="M65384" r:id="rId77" display="DATA:Setembro/2010"/>
    <hyperlink ref="M65378" r:id="rId78" display="DATA:Setembro/2010"/>
    <hyperlink ref="M65355" r:id="rId79" display="DATA:Setembro/2010"/>
    <hyperlink ref="M65353" r:id="rId80" display="DATA:Setembro/2010"/>
    <hyperlink ref="M65292" r:id="rId81" display="DATA:Setembro/2010"/>
    <hyperlink ref="M65286" r:id="rId82" display="DATA:Setembro/2010"/>
    <hyperlink ref="M65280" r:id="rId83" display="DATA:Setembro/2010"/>
    <hyperlink ref="M65257" r:id="rId84" display="DATA:Setembro/2010"/>
    <hyperlink ref="M65293" r:id="rId85" display="DATA:Setembro/2010"/>
    <hyperlink ref="M65287" r:id="rId86" display="DATA:Setembro/2010"/>
    <hyperlink ref="M65281" r:id="rId87" display="DATA:Setembro/2010"/>
    <hyperlink ref="M65258" r:id="rId88" display="DATA:Setembro/2010"/>
    <hyperlink ref="M65256" r:id="rId89" display="DATA:Setembro/2010"/>
    <hyperlink ref="M65291" r:id="rId90" display="DATA:Setembro/2010"/>
    <hyperlink ref="M65285" r:id="rId91" display="DATA:Setembro/2010"/>
    <hyperlink ref="M65279" r:id="rId92" display="DATA:Setembro/2010"/>
    <hyperlink ref="M65254" r:id="rId93" display="DATA:Setembro/2010"/>
    <hyperlink ref="M65325" r:id="rId94" display="DATA:Setembro/2010"/>
    <hyperlink ref="M65319" r:id="rId95" display="DATA:Setembro/2010"/>
    <hyperlink ref="M65296" r:id="rId96" display="DATA:Setembro/2010"/>
    <hyperlink ref="M65294" r:id="rId97" display="DATA:Setembro/2010"/>
    <hyperlink ref="M65339" r:id="rId98" display="DATA:Setembro/2010"/>
    <hyperlink ref="M65333" r:id="rId99" display="DATA:Setembro/2010"/>
    <hyperlink ref="M65327" r:id="rId100" display="DATA:Setembro/2010"/>
    <hyperlink ref="M65304" r:id="rId101" display="DATA:Setembro/2010"/>
    <hyperlink ref="M65302" r:id="rId102" display="DATA:Setembro/2010"/>
    <hyperlink ref="M65277" r:id="rId103" display="DATA:Setembro/2010"/>
    <hyperlink ref="M65271" r:id="rId104" display="DATA:Setembro/2010"/>
    <hyperlink ref="M65265" r:id="rId105" display="DATA:Setembro/2010"/>
    <hyperlink ref="M65240" r:id="rId106" display="DATA:Setembro/2010"/>
    <hyperlink ref="M65272" r:id="rId107" display="DATA:Setembro/2010"/>
    <hyperlink ref="M65266" r:id="rId108" display="DATA:Setembro/2010"/>
    <hyperlink ref="M65241" r:id="rId109" display="DATA:Setembro/2010"/>
    <hyperlink ref="M65264" r:id="rId110" display="DATA:Setembro/2010"/>
    <hyperlink ref="M65239" r:id="rId111" display="DATA:Setembro/2010"/>
    <hyperlink ref="M65316" r:id="rId112" display="DATA:Setembro/2010"/>
    <hyperlink ref="M65310" r:id="rId113" display="DATA:Setembro/2010"/>
    <hyperlink ref="M65324" r:id="rId114" display="DATA:Setembro/2010"/>
    <hyperlink ref="M65318" r:id="rId115" display="DATA:Setembro/2010"/>
    <hyperlink ref="M65312" r:id="rId116" display="DATA:Setembro/2010"/>
    <hyperlink ref="M65289" r:id="rId117" display="DATA:Setembro/2010"/>
    <hyperlink ref="M65212" r:id="rId118" display="DATA:Setembro/2010"/>
    <hyperlink ref="M65200" r:id="rId119" display="DATA:Setembro/2010"/>
    <hyperlink ref="M65177" r:id="rId120" display="DATA:Setembro/2010"/>
    <hyperlink ref="M65175" r:id="rId121" display="DATA:Setembro/2010"/>
    <hyperlink ref="M65213" r:id="rId122" display="DATA:Setembro/2010"/>
    <hyperlink ref="M65201" r:id="rId123" display="DATA:Setembro/2010"/>
    <hyperlink ref="M65178" r:id="rId124" display="DATA:Setembro/2010"/>
    <hyperlink ref="M65176" r:id="rId125" display="DATA:Setembro/2010"/>
    <hyperlink ref="M65211" r:id="rId126" display="DATA:Setembro/2010"/>
    <hyperlink ref="M65199" r:id="rId127" display="DATA:Setembro/2010"/>
    <hyperlink ref="M65174" r:id="rId128" display="DATA:Setembro/2010"/>
    <hyperlink ref="M65251" r:id="rId129" display="DATA:Setembro/2010"/>
    <hyperlink ref="M65216" r:id="rId130" display="DATA:Setembro/2010"/>
    <hyperlink ref="M65214" r:id="rId131" display="DATA:Setembro/2010"/>
    <hyperlink ref="M65259" r:id="rId132" display="DATA:Setembro/2010"/>
    <hyperlink ref="M65224" r:id="rId133" display="DATA:Setembro/2010"/>
    <hyperlink ref="M65222" r:id="rId134" display="DATA:Setembro/2010"/>
    <hyperlink ref="M65195" r:id="rId135" display="DATA:Setembro/2010"/>
    <hyperlink ref="M65189" r:id="rId136" display="DATA:Setembro/2010"/>
    <hyperlink ref="M65166" r:id="rId137" display="DATA:Setembro/2010"/>
    <hyperlink ref="M65164" r:id="rId138" display="DATA:Setembro/2010"/>
    <hyperlink ref="M65202" r:id="rId139" display="DATA:Setembro/2010"/>
    <hyperlink ref="M65196" r:id="rId140" display="DATA:Setembro/2010"/>
    <hyperlink ref="M65190" r:id="rId141" display="DATA:Setembro/2010"/>
    <hyperlink ref="M65167" r:id="rId142" display="DATA:Setembro/2010"/>
    <hyperlink ref="M65165" r:id="rId143" display="DATA:Setembro/2010"/>
    <hyperlink ref="M65194" r:id="rId144" display="DATA:Setembro/2010"/>
    <hyperlink ref="M65188" r:id="rId145" display="DATA:Setembro/2010"/>
    <hyperlink ref="M65163" r:id="rId146" display="DATA:Setembro/2010"/>
    <hyperlink ref="M65234" r:id="rId147" display="DATA:Setembro/2010"/>
    <hyperlink ref="M65228" r:id="rId148" display="DATA:Setembro/2010"/>
    <hyperlink ref="M65203" r:id="rId149" display="DATA:Setembro/2010"/>
    <hyperlink ref="M65248" r:id="rId150" display="DATA:Setembro/2010"/>
    <hyperlink ref="M65186" r:id="rId151" display="DATA:Setembro/2010"/>
    <hyperlink ref="M65180" r:id="rId152" display="DATA:Setembro/2010"/>
    <hyperlink ref="M65151" r:id="rId153" display="DATA:Setembro/2010"/>
    <hyperlink ref="M65149" r:id="rId154" display="DATA:Setembro/2010"/>
    <hyperlink ref="M65187" r:id="rId155" display="DATA:Setembro/2010"/>
    <hyperlink ref="M65181" r:id="rId156" display="DATA:Setembro/2010"/>
    <hyperlink ref="M65152" r:id="rId157" display="DATA:Setembro/2010"/>
    <hyperlink ref="M65150" r:id="rId158" display="DATA:Setembro/2010"/>
    <hyperlink ref="M65185" r:id="rId159" display="DATA:Setembro/2010"/>
    <hyperlink ref="M65179" r:id="rId160" display="DATA:Setembro/2010"/>
    <hyperlink ref="M65173" r:id="rId161" display="DATA:Setembro/2010"/>
    <hyperlink ref="M65148" r:id="rId162" display="DATA:Setembro/2010"/>
    <hyperlink ref="M65225" r:id="rId163" display="DATA:Setembro/2010"/>
    <hyperlink ref="M65219" r:id="rId164" display="DATA:Setembro/2010"/>
    <hyperlink ref="M65233" r:id="rId165" display="DATA:Setembro/2010"/>
    <hyperlink ref="M65227" r:id="rId166" display="DATA:Setembro/2010"/>
    <hyperlink ref="M65221" r:id="rId167" display="DATA:Setembro/2010"/>
    <hyperlink ref="M65198" r:id="rId168" display="DATA:Setembro/2010"/>
    <hyperlink ref="M65288" r:id="rId169" display="DATA:Setembro/2010"/>
    <hyperlink ref="M65326" r:id="rId170" display="DATA:Setembro/2010"/>
    <hyperlink ref="M65320" r:id="rId171" display="DATA:Setembro/2010"/>
    <hyperlink ref="M65297" r:id="rId172" display="DATA:Setembro/2010"/>
    <hyperlink ref="M65295" r:id="rId173" display="DATA:Setembro/2010"/>
    <hyperlink ref="M65340" r:id="rId174" display="DATA:Setembro/2010"/>
    <hyperlink ref="M65334" r:id="rId175" display="DATA:Setembro/2010"/>
    <hyperlink ref="M65328" r:id="rId176" display="DATA:Setembro/2010"/>
    <hyperlink ref="M65303" r:id="rId177" display="DATA:Setembro/2010"/>
    <hyperlink ref="M377" r:id="rId178" display="DATA:Setembro/2010"/>
    <hyperlink ref="M65507" r:id="rId179" display="DATA:Setembro/2010"/>
    <hyperlink ref="M65501" r:id="rId180" display="DATA:Setembro/2010"/>
    <hyperlink ref="M65495" r:id="rId181" display="DATA:Setembro/2010"/>
    <hyperlink ref="M65472" r:id="rId182" display="DATA:Setembro/2010"/>
    <hyperlink ref="M65470" r:id="rId183" display="DATA:Setembro/2010"/>
    <hyperlink ref="M332" r:id="rId184" display="DATA:Setembro/2010"/>
    <hyperlink ref="M330" r:id="rId185" display="DATA:Setembro/2010"/>
    <hyperlink ref="M378" r:id="rId186" display="DATA:Setembro/2010"/>
    <hyperlink ref="M65508" r:id="rId187" display="DATA:Setembro/2010"/>
    <hyperlink ref="M65502" r:id="rId188" display="DATA:Setembro/2010"/>
    <hyperlink ref="M65496" r:id="rId189" display="DATA:Setembro/2010"/>
    <hyperlink ref="M65473" r:id="rId190" display="DATA:Setembro/2010"/>
    <hyperlink ref="M65471" r:id="rId191" display="DATA:Setembro/2010"/>
    <hyperlink ref="M333" r:id="rId192" display="DATA:Setembro/2010"/>
    <hyperlink ref="M331" r:id="rId193" display="DATA:Setembro/2010"/>
    <hyperlink ref="M376" r:id="rId194" display="DATA:Setembro/2010"/>
    <hyperlink ref="M65506" r:id="rId195" display="DATA:Setembro/2010"/>
    <hyperlink ref="M65500" r:id="rId196" display="DATA:Setembro/2010"/>
    <hyperlink ref="M65494" r:id="rId197" display="DATA:Setembro/2010"/>
    <hyperlink ref="M329" r:id="rId198" display="DATA:Setembro/2010"/>
    <hyperlink ref="M416" r:id="rId199" display="DATA:Setembro/2010"/>
    <hyperlink ref="M65509" r:id="rId200" display="DATA:Setembro/2010"/>
    <hyperlink ref="M370" r:id="rId201" display="DATA:Setembro/2010"/>
    <hyperlink ref="M368" r:id="rId202" display="DATA:Setembro/2010"/>
    <hyperlink ref="M230" r:id="rId203" display="DATA:Setembro/2010"/>
    <hyperlink ref="M65393" r:id="rId204" display="DATA:Setembro/2010"/>
    <hyperlink ref="M65387" r:id="rId205" display="DATA:Setembro/2010"/>
    <hyperlink ref="M65381" r:id="rId206" display="DATA:Setembro/2010"/>
    <hyperlink ref="M65358" r:id="rId207" display="DATA:Setembro/2010"/>
    <hyperlink ref="M65356" r:id="rId208" display="DATA:Setembro/2010"/>
    <hyperlink ref="M231" r:id="rId209" display="DATA:Setembro/2010"/>
    <hyperlink ref="M65394" r:id="rId210" display="DATA:Setembro/2010"/>
    <hyperlink ref="M65388" r:id="rId211" display="DATA:Setembro/2010"/>
    <hyperlink ref="M65359" r:id="rId212" display="DATA:Setembro/2010"/>
    <hyperlink ref="M65357" r:id="rId213" display="DATA:Setembro/2010"/>
    <hyperlink ref="M229" r:id="rId214" display="DATA:Setembro/2010"/>
    <hyperlink ref="M65392" r:id="rId215" display="DATA:Setembro/2010"/>
    <hyperlink ref="M65386" r:id="rId216" display="DATA:Setembro/2010"/>
    <hyperlink ref="M65380" r:id="rId217" display="DATA:Setembro/2010"/>
    <hyperlink ref="M302" r:id="rId218" display="DATA:Setembro/2010"/>
    <hyperlink ref="M65432" r:id="rId219" display="DATA:Setembro/2010"/>
    <hyperlink ref="M65426" r:id="rId220" display="DATA:Setembro/2010"/>
    <hyperlink ref="M65397" r:id="rId221" display="DATA:Setembro/2010"/>
    <hyperlink ref="M65395" r:id="rId222" display="DATA:Setembro/2010"/>
    <hyperlink ref="M65440" r:id="rId223" display="DATA:Setembro/2010"/>
    <hyperlink ref="M65434" r:id="rId224" display="DATA:Setembro/2010"/>
    <hyperlink ref="M65428" r:id="rId225" display="DATA:Setembro/2010"/>
    <hyperlink ref="M65405" r:id="rId226" display="DATA:Setembro/2010"/>
    <hyperlink ref="M65403" r:id="rId227" display="DATA:Setembro/2010"/>
    <hyperlink ref="M65341" r:id="rId228" display="DATA:Setembro/2010"/>
    <hyperlink ref="M65335" r:id="rId229" display="DATA:Setembro/2010"/>
    <hyperlink ref="M65329" r:id="rId230" display="DATA:Setembro/2010"/>
    <hyperlink ref="M65375" r:id="rId231" display="DATA:Setembro/2010"/>
    <hyperlink ref="M65369" r:id="rId232" display="DATA:Setembro/2010"/>
    <hyperlink ref="M65346" r:id="rId233" display="DATA:Setembro/2010"/>
    <hyperlink ref="M65389" r:id="rId234" display="DATA:Setembro/2010"/>
    <hyperlink ref="M65383" r:id="rId235" display="DATA:Setembro/2010"/>
    <hyperlink ref="M65377" r:id="rId236" display="DATA:Setembro/2010"/>
    <hyperlink ref="M65354" r:id="rId237" display="DATA:Setembro/2010"/>
    <hyperlink ref="M65352" r:id="rId238" display="DATA:Setembro/2010"/>
    <hyperlink ref="M65321" r:id="rId239" display="DATA:Setembro/2010"/>
    <hyperlink ref="M65315" r:id="rId240" display="DATA:Setembro/2010"/>
    <hyperlink ref="M65322" r:id="rId241" display="DATA:Setembro/2010"/>
    <hyperlink ref="M65314" r:id="rId242" display="DATA:Setembro/2010"/>
    <hyperlink ref="M65366" r:id="rId243" display="DATA:Setembro/2010"/>
    <hyperlink ref="M65360" r:id="rId244" display="DATA:Setembro/2010"/>
    <hyperlink ref="M65374" r:id="rId245" display="DATA:Setembro/2010"/>
    <hyperlink ref="M65368" r:id="rId246" display="DATA:Setembro/2010"/>
    <hyperlink ref="M65362" r:id="rId247" display="DATA:Setembro/2010"/>
    <hyperlink ref="M65262" r:id="rId248" display="DATA:Setembro/2010"/>
    <hyperlink ref="M65250" r:id="rId249" display="DATA:Setembro/2010"/>
    <hyperlink ref="M65263" r:id="rId250" display="DATA:Setembro/2010"/>
    <hyperlink ref="M65226" r:id="rId251" display="DATA:Setembro/2010"/>
    <hyperlink ref="M65261" r:id="rId252" display="DATA:Setembro/2010"/>
    <hyperlink ref="M65249" r:id="rId253" display="DATA:Setembro/2010"/>
    <hyperlink ref="M65301" r:id="rId254" display="DATA:Setembro/2010"/>
    <hyperlink ref="M65274" r:id="rId255" display="DATA:Setembro/2010"/>
    <hyperlink ref="M65252" r:id="rId256" display="DATA:Setembro/2010"/>
    <hyperlink ref="M65246" r:id="rId257" display="DATA:Setembro/2010"/>
    <hyperlink ref="M65217" r:id="rId258" display="DATA:Setembro/2010"/>
    <hyperlink ref="M65215" r:id="rId259" display="DATA:Setembro/2010"/>
    <hyperlink ref="M65298" r:id="rId260" display="DATA:Setembro/2010"/>
    <hyperlink ref="M65235" r:id="rId261" display="DATA:Setembro/2010"/>
    <hyperlink ref="M65229" r:id="rId262" display="DATA:Setembro/2010"/>
    <hyperlink ref="M65223" r:id="rId263" display="DATA:Setembro/2010"/>
    <hyperlink ref="M65275" r:id="rId264" display="DATA:Setembro/2010"/>
    <hyperlink ref="M65269" r:id="rId265" display="DATA:Setembro/2010"/>
    <hyperlink ref="M65283" r:id="rId266" display="DATA:Setembro/2010"/>
    <hyperlink ref="M65273" r:id="rId267" display="DATA:Setembro/2010"/>
    <hyperlink ref="M65351" r:id="rId268" display="DATA:Setembro/2010"/>
    <hyperlink ref="M248" r:id="rId269" display="DATA:Setembro/2010"/>
    <hyperlink ref="M65372" r:id="rId270" display="DATA:Setembro/2010"/>
    <hyperlink ref="M65349" r:id="rId271" display="DATA:Setembro/2010"/>
    <hyperlink ref="M65122" r:id="rId272" display="DATA:Setembro/2010"/>
    <hyperlink ref="M65116" r:id="rId273" display="DATA:Setembro/2010"/>
    <hyperlink ref="M65110" r:id="rId274" display="DATA:Setembro/2010"/>
    <hyperlink ref="M65087" r:id="rId275" display="DATA:Setembro/2010"/>
    <hyperlink ref="M65085" r:id="rId276" display="DATA:Setembro/2010"/>
    <hyperlink ref="M65123" r:id="rId277" display="DATA:Setembro/2010"/>
    <hyperlink ref="M65117" r:id="rId278" display="DATA:Setembro/2010"/>
    <hyperlink ref="M65111" r:id="rId279" display="DATA:Setembro/2010"/>
    <hyperlink ref="M65088" r:id="rId280" display="DATA:Setembro/2010"/>
    <hyperlink ref="M65086" r:id="rId281" display="DATA:Setembro/2010"/>
    <hyperlink ref="M65121" r:id="rId282" display="DATA:Setembro/2010"/>
    <hyperlink ref="M65115" r:id="rId283" display="DATA:Setembro/2010"/>
    <hyperlink ref="M65109" r:id="rId284" display="DATA:Setembro/2010"/>
    <hyperlink ref="M65084" r:id="rId285" display="DATA:Setembro/2010"/>
    <hyperlink ref="M65161" r:id="rId286" display="DATA:Setembro/2010"/>
    <hyperlink ref="M65155" r:id="rId287" display="DATA:Setembro/2010"/>
    <hyperlink ref="M65126" r:id="rId288" display="DATA:Setembro/2010"/>
    <hyperlink ref="M65124" r:id="rId289" display="DATA:Setembro/2010"/>
    <hyperlink ref="M65169" r:id="rId290" display="DATA:Setembro/2010"/>
    <hyperlink ref="M65157" r:id="rId291" display="DATA:Setembro/2010"/>
    <hyperlink ref="M65134" r:id="rId292" display="DATA:Setembro/2010"/>
    <hyperlink ref="M65132" r:id="rId293" display="DATA:Setembro/2010"/>
    <hyperlink ref="M65299" r:id="rId294" display="DATA:Setembro/2010"/>
    <hyperlink ref="M65300" r:id="rId295" display="DATA:Setembro/2010"/>
    <hyperlink ref="M65323" r:id="rId296" display="DATA:Setembro/2010"/>
    <hyperlink ref="M245" r:id="rId297" display="DATA:Setembro/2010"/>
    <hyperlink ref="M65363" r:id="rId298" display="DATA:Setembro/2010"/>
    <hyperlink ref="M65348" r:id="rId299" display="DATA:Setembro/2010"/>
    <hyperlink ref="M65210" r:id="rId300" display="DATA:Setembro/2010"/>
    <hyperlink ref="M65184" r:id="rId301" display="DATA:Setembro/2010"/>
    <hyperlink ref="M65171" r:id="rId302" display="DATA:Setembro/2010"/>
    <hyperlink ref="M65159" r:id="rId303" display="DATA:Setembro/2010"/>
    <hyperlink ref="M65136" r:id="rId304" display="DATA:Setembro/2010"/>
    <hyperlink ref="M65172" r:id="rId305" display="DATA:Setembro/2010"/>
    <hyperlink ref="M65160" r:id="rId306" display="DATA:Setembro/2010"/>
    <hyperlink ref="M65137" r:id="rId307" display="DATA:Setembro/2010"/>
    <hyperlink ref="M65135" r:id="rId308" display="DATA:Setembro/2010"/>
    <hyperlink ref="M65170" r:id="rId309" display="DATA:Setembro/2010"/>
    <hyperlink ref="M65158" r:id="rId310" display="DATA:Setembro/2010"/>
    <hyperlink ref="M65133" r:id="rId311" display="DATA:Setembro/2010"/>
    <hyperlink ref="M65204" r:id="rId312" display="DATA:Setembro/2010"/>
    <hyperlink ref="M65218" r:id="rId313" display="DATA:Setembro/2010"/>
    <hyperlink ref="M65183" r:id="rId314" display="DATA:Setembro/2010"/>
    <hyperlink ref="M65156" r:id="rId315" display="DATA:Setembro/2010"/>
    <hyperlink ref="M65144" r:id="rId316" display="DATA:Setembro/2010"/>
    <hyperlink ref="M65119" r:id="rId317" display="DATA:Setembro/2010"/>
    <hyperlink ref="M65145" r:id="rId318" display="DATA:Setembro/2010"/>
    <hyperlink ref="M65120" r:id="rId319" display="DATA:Setembro/2010"/>
    <hyperlink ref="M65143" r:id="rId320" display="DATA:Setembro/2010"/>
    <hyperlink ref="M65118" r:id="rId321" display="DATA:Setembro/2010"/>
    <hyperlink ref="M65197" r:id="rId322" display="DATA:Setembro/2010"/>
    <hyperlink ref="M65191" r:id="rId323" display="DATA:Setembro/2010"/>
    <hyperlink ref="M65168" r:id="rId324" display="DATA:Setembro/2010"/>
    <hyperlink ref="M65091" r:id="rId325" display="DATA:Setembro/2010"/>
    <hyperlink ref="M65079" r:id="rId326" display="DATA:Setembro/2010"/>
    <hyperlink ref="M65056" r:id="rId327" display="DATA:Setembro/2010"/>
    <hyperlink ref="M65054" r:id="rId328" display="DATA:Setembro/2010"/>
    <hyperlink ref="M65092" r:id="rId329" display="DATA:Setembro/2010"/>
    <hyperlink ref="M65080" r:id="rId330" display="DATA:Setembro/2010"/>
    <hyperlink ref="M65057" r:id="rId331" display="DATA:Setembro/2010"/>
    <hyperlink ref="M65055" r:id="rId332" display="DATA:Setembro/2010"/>
    <hyperlink ref="M65090" r:id="rId333" display="DATA:Setembro/2010"/>
    <hyperlink ref="M65078" r:id="rId334" display="DATA:Setembro/2010"/>
    <hyperlink ref="M65053" r:id="rId335" display="DATA:Setembro/2010"/>
    <hyperlink ref="M65130" r:id="rId336" display="DATA:Setembro/2010"/>
    <hyperlink ref="M65095" r:id="rId337" display="DATA:Setembro/2010"/>
    <hyperlink ref="M65093" r:id="rId338" display="DATA:Setembro/2010"/>
    <hyperlink ref="M65138" r:id="rId339" display="DATA:Setembro/2010"/>
    <hyperlink ref="M65103" r:id="rId340" display="DATA:Setembro/2010"/>
    <hyperlink ref="M65101" r:id="rId341" display="DATA:Setembro/2010"/>
    <hyperlink ref="M65074" r:id="rId342" display="DATA:Setembro/2010"/>
    <hyperlink ref="M65068" r:id="rId343" display="DATA:Setembro/2010"/>
    <hyperlink ref="M65045" r:id="rId344" display="DATA:Setembro/2010"/>
    <hyperlink ref="M65043" r:id="rId345" display="DATA:Setembro/2010"/>
    <hyperlink ref="M65081" r:id="rId346" display="DATA:Setembro/2010"/>
    <hyperlink ref="M65075" r:id="rId347" display="DATA:Setembro/2010"/>
    <hyperlink ref="M65069" r:id="rId348" display="DATA:Setembro/2010"/>
    <hyperlink ref="M65046" r:id="rId349" display="DATA:Setembro/2010"/>
    <hyperlink ref="M65044" r:id="rId350" display="DATA:Setembro/2010"/>
    <hyperlink ref="M65073" r:id="rId351" display="DATA:Setembro/2010"/>
    <hyperlink ref="M65067" r:id="rId352" display="DATA:Setembro/2010"/>
    <hyperlink ref="M65042" r:id="rId353" display="DATA:Setembro/2010"/>
    <hyperlink ref="M65113" r:id="rId354" display="DATA:Setembro/2010"/>
    <hyperlink ref="M65107" r:id="rId355" display="DATA:Setembro/2010"/>
    <hyperlink ref="M65082" r:id="rId356" display="DATA:Setembro/2010"/>
    <hyperlink ref="M65127" r:id="rId357" display="DATA:Setembro/2010"/>
    <hyperlink ref="M65065" r:id="rId358" display="DATA:Setembro/2010"/>
    <hyperlink ref="M65059" r:id="rId359" display="DATA:Setembro/2010"/>
    <hyperlink ref="M65030" r:id="rId360" display="DATA:Setembro/2010"/>
    <hyperlink ref="M65028" r:id="rId361" display="DATA:Setembro/2010"/>
    <hyperlink ref="M65066" r:id="rId362" display="DATA:Setembro/2010"/>
    <hyperlink ref="M65060" r:id="rId363" display="DATA:Setembro/2010"/>
    <hyperlink ref="M65031" r:id="rId364" display="DATA:Setembro/2010"/>
    <hyperlink ref="M65029" r:id="rId365" display="DATA:Setembro/2010"/>
    <hyperlink ref="M65064" r:id="rId366" display="DATA:Setembro/2010"/>
    <hyperlink ref="M65058" r:id="rId367" display="DATA:Setembro/2010"/>
    <hyperlink ref="M65052" r:id="rId368" display="DATA:Setembro/2010"/>
    <hyperlink ref="M65027" r:id="rId369" display="DATA:Setembro/2010"/>
    <hyperlink ref="M65104" r:id="rId370" display="DATA:Setembro/2010"/>
    <hyperlink ref="M65098" r:id="rId371" display="DATA:Setembro/2010"/>
    <hyperlink ref="M65112" r:id="rId372" display="DATA:Setembro/2010"/>
    <hyperlink ref="M65106" r:id="rId373" display="DATA:Setembro/2010"/>
    <hyperlink ref="M65100" r:id="rId374" display="DATA:Setembro/2010"/>
    <hyperlink ref="M65077" r:id="rId375" display="DATA:Setembro/2010"/>
    <hyperlink ref="M65182" r:id="rId376" display="DATA:Setembro/2010"/>
    <hyperlink ref="M256" r:id="rId377" display="DATA:Setembro/2010"/>
    <hyperlink ref="M257" r:id="rId378" display="DATA:Setembro/2010"/>
    <hyperlink ref="M65350" r:id="rId379" display="DATA:Setembro/2010"/>
    <hyperlink ref="M255" r:id="rId380" display="DATA:Setembro/2010"/>
    <hyperlink ref="M65385" r:id="rId381" display="DATA:Setembro/2010"/>
    <hyperlink ref="M65379" r:id="rId382" display="DATA:Setembro/2010"/>
    <hyperlink ref="M65373" r:id="rId383" display="DATA:Setembro/2010"/>
    <hyperlink ref="M295" r:id="rId384" display="DATA:Setembro/2010"/>
    <hyperlink ref="M65413" r:id="rId385" display="DATA:Setembro/2010"/>
    <hyperlink ref="M249" r:id="rId386" display="DATA:Setembro/2010"/>
    <hyperlink ref="M247" r:id="rId387" display="DATA:Setembro/2010"/>
    <hyperlink ref="M65398" r:id="rId388" display="DATA:Setembro/2010"/>
    <hyperlink ref="M65396" r:id="rId389" display="DATA:Setembro/2010"/>
    <hyperlink ref="M65260" r:id="rId390" display="DATA:Setembro/2010"/>
    <hyperlink ref="M65267" r:id="rId391" display="DATA:Setembro/2010"/>
    <hyperlink ref="M65311" r:id="rId392" display="DATA:Setembro/2010"/>
    <hyperlink ref="M65313" r:id="rId393" display="DATA:Setembro/2010"/>
    <hyperlink ref="M65220" r:id="rId394" display="DATA:Setembro/2010"/>
    <hyperlink ref="M65268" r:id="rId395" display="DATA:Setembro/2010"/>
    <hyperlink ref="M65193" r:id="rId396" display="DATA:Setembro/2010"/>
    <hyperlink ref="M65141" r:id="rId397" display="DATA:Setembro/2010"/>
    <hyperlink ref="M65129" r:id="rId398" display="DATA:Setembro/2010"/>
    <hyperlink ref="M65142" r:id="rId399" display="DATA:Setembro/2010"/>
    <hyperlink ref="M65105" r:id="rId400" display="DATA:Setembro/2010"/>
    <hyperlink ref="M65140" r:id="rId401" display="DATA:Setembro/2010"/>
    <hyperlink ref="M65128" r:id="rId402" display="DATA:Setembro/2010"/>
    <hyperlink ref="M65153" r:id="rId403" display="DATA:Setembro/2010"/>
    <hyperlink ref="M65131" r:id="rId404" display="DATA:Setembro/2010"/>
    <hyperlink ref="M65125" r:id="rId405" display="DATA:Setembro/2010"/>
    <hyperlink ref="M65096" r:id="rId406" display="DATA:Setembro/2010"/>
    <hyperlink ref="M65094" r:id="rId407" display="DATA:Setembro/2010"/>
    <hyperlink ref="M65114" r:id="rId408" display="DATA:Setembro/2010"/>
    <hyperlink ref="M65108" r:id="rId409" display="DATA:Setembro/2010"/>
    <hyperlink ref="M65102" r:id="rId410" display="DATA:Setembro/2010"/>
    <hyperlink ref="M65154" r:id="rId411" display="DATA:Setembro/2010"/>
    <hyperlink ref="M65162" r:id="rId412" display="DATA:Setembro/2010"/>
    <hyperlink ref="M6" r:id="rId413" display="DATA:Setembro/2010"/>
    <hyperlink ref="M65317" r:id="rId414" display="DATA:Setembro/2010"/>
    <hyperlink ref="M239" r:id="rId415" display="DATA:Setembro/2010"/>
    <hyperlink ref="M65192" r:id="rId416" display="DATA:Setembro/2010"/>
    <hyperlink ref="M65139" r:id="rId417" display="DATA:Setembro/2010"/>
    <hyperlink ref="M65050" r:id="rId418" display="DATA:Setembro/2010"/>
    <hyperlink ref="M65048" r:id="rId419" display="DATA:Setembro/2010"/>
    <hyperlink ref="M65051" r:id="rId420" display="DATA:Setembro/2010"/>
    <hyperlink ref="M65049" r:id="rId421" display="DATA:Setembro/2010"/>
    <hyperlink ref="M65072" r:id="rId422" display="DATA:Setembro/2010"/>
    <hyperlink ref="M65047" r:id="rId423" display="DATA:Setembro/2010"/>
    <hyperlink ref="M65089" r:id="rId424" display="DATA:Setembro/2010"/>
    <hyperlink ref="M65097" r:id="rId425" display="DATA:Setembro/2010"/>
    <hyperlink ref="M65062" r:id="rId426" display="DATA:Setembro/2010"/>
    <hyperlink ref="M65039" r:id="rId427" display="DATA:Setembro/2010"/>
    <hyperlink ref="M65037" r:id="rId428" display="DATA:Setembro/2010"/>
    <hyperlink ref="M65063" r:id="rId429" display="DATA:Setembro/2010"/>
    <hyperlink ref="M65040" r:id="rId430" display="DATA:Setembro/2010"/>
    <hyperlink ref="M65038" r:id="rId431" display="DATA:Setembro/2010"/>
    <hyperlink ref="M65061" r:id="rId432" display="DATA:Setembro/2010"/>
    <hyperlink ref="M65036" r:id="rId433" display="DATA:Setembro/2010"/>
    <hyperlink ref="M65076" r:id="rId434" display="DATA:Setembro/2010"/>
    <hyperlink ref="M65024" r:id="rId435" display="DATA:Setembro/2010"/>
    <hyperlink ref="M65022" r:id="rId436" display="DATA:Setembro/2010"/>
    <hyperlink ref="M65025" r:id="rId437" display="DATA:Setembro/2010"/>
    <hyperlink ref="M65023" r:id="rId438" display="DATA:Setembro/2010"/>
    <hyperlink ref="M65021" r:id="rId439" display="DATA:Setembro/2010"/>
    <hyperlink ref="M65071" r:id="rId440" display="DATA:Setembro/2010"/>
    <hyperlink ref="M250" r:id="rId441" display="DATA:Setembro/2010"/>
    <hyperlink ref="M251" r:id="rId442" display="DATA:Setembro/2010"/>
    <hyperlink ref="M65367" r:id="rId443" display="DATA:Setembro/2010"/>
    <hyperlink ref="M289" r:id="rId444" display="DATA:Setembro/2010"/>
    <hyperlink ref="M65407" r:id="rId445" display="DATA:Setembro/2010"/>
    <hyperlink ref="M243" r:id="rId446" display="DATA:Setembro/2010"/>
    <hyperlink ref="M241" r:id="rId447" display="DATA:Setembro/2010"/>
    <hyperlink ref="M65099" r:id="rId448" display="DATA:Setembro/2010"/>
    <hyperlink ref="M65147" r:id="rId449" display="DATA:Setembro/2010"/>
    <hyperlink ref="M65146" r:id="rId450" display="DATA:Setembro/2010"/>
    <hyperlink ref="M1" r:id="rId451" display="DATA:Setembro/2010"/>
    <hyperlink ref="M65083" r:id="rId452" display="DATA:Setembro/2010"/>
    <hyperlink ref="M65070" r:id="rId453" display="DATA:Setembro/2010"/>
    <hyperlink ref="M65041" r:id="rId454" display="DATA:Setembro/2010"/>
    <hyperlink ref="M65026" r:id="rId455" display="DATA:Setembro/2010"/>
    <hyperlink ref="M253" r:id="rId456" display="DATA:Setembro/2010"/>
    <hyperlink ref="M65371" r:id="rId457" display="DATA:Setembro/2010"/>
    <hyperlink ref="M291" r:id="rId458" display="DATA:Setembro/2010"/>
    <hyperlink ref="M65409" r:id="rId459" display="DATA:Setembro/2010"/>
    <hyperlink ref="M3" r:id="rId460" display="DATA:Setembro/2010"/>
    <hyperlink ref="M235" r:id="rId461" display="DATA:Setembro/2010"/>
    <hyperlink ref="M65365" r:id="rId462" display="DATA:Setembro/2010"/>
    <hyperlink ref="M236" r:id="rId463" display="DATA:Setembro/2010"/>
    <hyperlink ref="M234" r:id="rId464" display="DATA:Setembro/2010"/>
    <hyperlink ref="M65364" r:id="rId465" display="DATA:Setembro/2010"/>
    <hyperlink ref="M274" r:id="rId466" display="DATA:Setembro/2010"/>
    <hyperlink ref="M228" r:id="rId467" display="DATA:Setembro/2010"/>
    <hyperlink ref="M226" r:id="rId468" display="DATA:Setembro/2010"/>
    <hyperlink ref="M285" r:id="rId469" display="DATA:Setembro/2010"/>
    <hyperlink ref="M65415" r:id="rId470" display="DATA:Setembro/2010"/>
    <hyperlink ref="M240" r:id="rId471" display="DATA:Setembro/2010"/>
    <hyperlink ref="M238" r:id="rId472" display="DATA:Setembro/2010"/>
    <hyperlink ref="M286" r:id="rId473" display="DATA:Setembro/2010"/>
    <hyperlink ref="M65416" r:id="rId474" display="DATA:Setembro/2010"/>
    <hyperlink ref="M65410" r:id="rId475" display="DATA:Setembro/2010"/>
    <hyperlink ref="M65404" r:id="rId476" display="DATA:Setembro/2010"/>
    <hyperlink ref="M284" r:id="rId477" display="DATA:Setembro/2010"/>
    <hyperlink ref="M65414" r:id="rId478" display="DATA:Setembro/2010"/>
    <hyperlink ref="M65408" r:id="rId479" display="DATA:Setembro/2010"/>
    <hyperlink ref="M65402" r:id="rId480" display="DATA:Setembro/2010"/>
    <hyperlink ref="M237" r:id="rId481" display="DATA:Setembro/2010"/>
    <hyperlink ref="M324" r:id="rId482" display="DATA:Setembro/2010"/>
    <hyperlink ref="M65442" r:id="rId483" display="DATA:Setembro/2010"/>
    <hyperlink ref="M65417" r:id="rId484" display="DATA:Setembro/2010"/>
    <hyperlink ref="M278" r:id="rId485" display="DATA:Setembro/2010"/>
    <hyperlink ref="M276" r:id="rId486" display="DATA:Setembro/2010"/>
    <hyperlink ref="M65427" r:id="rId487" display="DATA:Setembro/2010"/>
    <hyperlink ref="M65425" r:id="rId488" display="DATA:Setembro/2010"/>
    <hyperlink ref="M246" r:id="rId489" display="DATA:Setembro/2010"/>
    <hyperlink ref="M296" r:id="rId490" display="DATA:Setembro/2010"/>
    <hyperlink ref="M65391" r:id="rId491" display="DATA:Setembro/2010"/>
    <hyperlink ref="M297" r:id="rId492" display="DATA:Setembro/2010"/>
    <hyperlink ref="M335" r:id="rId493" display="DATA:Setembro/2010"/>
    <hyperlink ref="M65430" r:id="rId494" display="DATA:Setembro/2010"/>
    <hyperlink ref="M287" r:id="rId495" display="DATA:Setembro/2010"/>
    <hyperlink ref="M65438" r:id="rId496" display="DATA:Setembro/2010"/>
    <hyperlink ref="M65436" r:id="rId497" display="DATA:Setembro/2010"/>
    <hyperlink ref="M65035" r:id="rId498" display="DATA:Setembro/2010"/>
    <hyperlink ref="M65006" r:id="rId499" display="DATA:Setembro/2010"/>
    <hyperlink ref="M65004" r:id="rId500" display="DATA:Setembro/2010"/>
    <hyperlink ref="M65007" r:id="rId501" display="DATA:Setembro/2010"/>
    <hyperlink ref="M65005" r:id="rId502" display="DATA:Setembro/2010"/>
    <hyperlink ref="M65034" r:id="rId503" display="DATA:Setembro/2010"/>
    <hyperlink ref="M65003" r:id="rId504" display="DATA:Setembro/2010"/>
    <hyperlink ref="M65010" r:id="rId505" display="DATA:Setembro/2010"/>
    <hyperlink ref="M64998" r:id="rId506" display="DATA:Setembro/2010"/>
    <hyperlink ref="M64975" r:id="rId507" display="DATA:Setembro/2010"/>
    <hyperlink ref="M64973" r:id="rId508" display="DATA:Setembro/2010"/>
    <hyperlink ref="M65011" r:id="rId509" display="DATA:Setembro/2010"/>
    <hyperlink ref="M64999" r:id="rId510" display="DATA:Setembro/2010"/>
    <hyperlink ref="M64976" r:id="rId511" display="DATA:Setembro/2010"/>
    <hyperlink ref="M64974" r:id="rId512" display="DATA:Setembro/2010"/>
    <hyperlink ref="M65009" r:id="rId513" display="DATA:Setembro/2010"/>
    <hyperlink ref="M64997" r:id="rId514" display="DATA:Setembro/2010"/>
    <hyperlink ref="M64972" r:id="rId515" display="DATA:Setembro/2010"/>
    <hyperlink ref="M65014" r:id="rId516" display="DATA:Setembro/2010"/>
    <hyperlink ref="M65012" r:id="rId517" display="DATA:Setembro/2010"/>
    <hyperlink ref="M65020" r:id="rId518" display="DATA:Setembro/2010"/>
    <hyperlink ref="M64993" r:id="rId519" display="DATA:Setembro/2010"/>
    <hyperlink ref="M64987" r:id="rId520" display="DATA:Setembro/2010"/>
    <hyperlink ref="M64964" r:id="rId521" display="DATA:Setembro/2010"/>
    <hyperlink ref="M64962" r:id="rId522" display="DATA:Setembro/2010"/>
    <hyperlink ref="M65000" r:id="rId523" display="DATA:Setembro/2010"/>
    <hyperlink ref="M64994" r:id="rId524" display="DATA:Setembro/2010"/>
    <hyperlink ref="M64988" r:id="rId525" display="DATA:Setembro/2010"/>
    <hyperlink ref="M64965" r:id="rId526" display="DATA:Setembro/2010"/>
    <hyperlink ref="M64963" r:id="rId527" display="DATA:Setembro/2010"/>
    <hyperlink ref="M64992" r:id="rId528" display="DATA:Setembro/2010"/>
    <hyperlink ref="M64986" r:id="rId529" display="DATA:Setembro/2010"/>
    <hyperlink ref="M64961" r:id="rId530" display="DATA:Setembro/2010"/>
    <hyperlink ref="M65032" r:id="rId531" display="DATA:Setembro/2010"/>
    <hyperlink ref="M65001" r:id="rId532" display="DATA:Setembro/2010"/>
    <hyperlink ref="M64984" r:id="rId533" display="DATA:Setembro/2010"/>
    <hyperlink ref="M64978" r:id="rId534" display="DATA:Setembro/2010"/>
    <hyperlink ref="M64949" r:id="rId535" display="DATA:Setembro/2010"/>
    <hyperlink ref="M64947" r:id="rId536" display="DATA:Setembro/2010"/>
    <hyperlink ref="M64985" r:id="rId537" display="DATA:Setembro/2010"/>
    <hyperlink ref="M64979" r:id="rId538" display="DATA:Setembro/2010"/>
    <hyperlink ref="M64950" r:id="rId539" display="DATA:Setembro/2010"/>
    <hyperlink ref="M64948" r:id="rId540" display="DATA:Setembro/2010"/>
    <hyperlink ref="M64983" r:id="rId541" display="DATA:Setembro/2010"/>
    <hyperlink ref="M64977" r:id="rId542" display="DATA:Setembro/2010"/>
    <hyperlink ref="M64971" r:id="rId543" display="DATA:Setembro/2010"/>
    <hyperlink ref="M64946" r:id="rId544" display="DATA:Setembro/2010"/>
    <hyperlink ref="M65017" r:id="rId545" display="DATA:Setembro/2010"/>
    <hyperlink ref="M65019" r:id="rId546" display="DATA:Setembro/2010"/>
    <hyperlink ref="M64996" r:id="rId547" display="DATA:Setembro/2010"/>
    <hyperlink ref="M65015" r:id="rId548" display="DATA:Setembro/2010"/>
    <hyperlink ref="M65013" r:id="rId549" display="DATA:Setembro/2010"/>
    <hyperlink ref="M65033" r:id="rId550" display="DATA:Setembro/2010"/>
    <hyperlink ref="M64969" r:id="rId551" display="DATA:Setembro/2010"/>
    <hyperlink ref="M64967" r:id="rId552" display="DATA:Setembro/2010"/>
    <hyperlink ref="M64970" r:id="rId553" display="DATA:Setembro/2010"/>
    <hyperlink ref="M64968" r:id="rId554" display="DATA:Setembro/2010"/>
    <hyperlink ref="M64991" r:id="rId555" display="DATA:Setembro/2010"/>
    <hyperlink ref="M64966" r:id="rId556" display="DATA:Setembro/2010"/>
    <hyperlink ref="M65008" r:id="rId557" display="DATA:Setembro/2010"/>
    <hyperlink ref="M65016" r:id="rId558" display="DATA:Setembro/2010"/>
    <hyperlink ref="M64981" r:id="rId559" display="DATA:Setembro/2010"/>
    <hyperlink ref="M64958" r:id="rId560" display="DATA:Setembro/2010"/>
    <hyperlink ref="M64956" r:id="rId561" display="DATA:Setembro/2010"/>
    <hyperlink ref="M64982" r:id="rId562" display="DATA:Setembro/2010"/>
    <hyperlink ref="M64959" r:id="rId563" display="DATA:Setembro/2010"/>
    <hyperlink ref="M64957" r:id="rId564" display="DATA:Setembro/2010"/>
    <hyperlink ref="M64980" r:id="rId565" display="DATA:Setembro/2010"/>
    <hyperlink ref="M64955" r:id="rId566" display="DATA:Setembro/2010"/>
    <hyperlink ref="M64995" r:id="rId567" display="DATA:Setembro/2010"/>
    <hyperlink ref="M64943" r:id="rId568" display="DATA:Setembro/2010"/>
    <hyperlink ref="M64941" r:id="rId569" display="DATA:Setembro/2010"/>
    <hyperlink ref="M64944" r:id="rId570" display="DATA:Setembro/2010"/>
    <hyperlink ref="M64942" r:id="rId571" display="DATA:Setembro/2010"/>
    <hyperlink ref="M64940" r:id="rId572" display="DATA:Setembro/2010"/>
    <hyperlink ref="M64990" r:id="rId573" display="DATA:Setembro/2010"/>
    <hyperlink ref="M65018" r:id="rId574" display="DATA:Setembro/2010"/>
    <hyperlink ref="M65002" r:id="rId575" display="DATA:Setembro/2010"/>
    <hyperlink ref="M65448" r:id="rId576" display="DATA:Setembro/2010"/>
    <hyperlink ref="M64989" r:id="rId577" display="DATA:Setembro/2010"/>
    <hyperlink ref="M64960" r:id="rId578" display="DATA:Setembro/2010"/>
    <hyperlink ref="M64945" r:id="rId579" display="DATA:Setembro/2010"/>
    <hyperlink ref="M65465" r:id="rId580" display="DATA:Setembro/2010"/>
    <hyperlink ref="M65463" r:id="rId581" display="DATA:Setembro/2010"/>
    <hyperlink ref="M325" r:id="rId582" display="DATA:Setembro/2010"/>
    <hyperlink ref="M323" r:id="rId583" display="DATA:Setembro/2010"/>
    <hyperlink ref="M371" r:id="rId584" display="DATA:Setembro/2010"/>
    <hyperlink ref="M65466" r:id="rId585" display="DATA:Setembro/2010"/>
    <hyperlink ref="M65464" r:id="rId586" display="DATA:Setembro/2010"/>
    <hyperlink ref="M369" r:id="rId587" display="DATA:Setembro/2010"/>
    <hyperlink ref="M65462" r:id="rId588" display="DATA:Setembro/2010"/>
    <hyperlink ref="M322" r:id="rId589" display="DATA:Setembro/2010"/>
    <hyperlink ref="M409" r:id="rId590" display="DATA:Setembro/2010"/>
    <hyperlink ref="M363" r:id="rId591" display="DATA:Setembro/2010"/>
    <hyperlink ref="M361" r:id="rId592" display="DATA:Setembro/2010"/>
    <hyperlink ref="M227" r:id="rId593" display="DATA:Setembro/2010"/>
    <hyperlink ref="M65433" r:id="rId594" display="DATA:Setembro/2010"/>
    <hyperlink ref="M65361" r:id="rId595" display="DATA:Setembro/2010"/>
    <hyperlink ref="M420" r:id="rId596" display="DATA:Setembro/2010"/>
    <hyperlink ref="M375" r:id="rId597" display="DATA:Setembro/2010"/>
    <hyperlink ref="M373" r:id="rId598" display="DATA:Setembro/2010"/>
    <hyperlink ref="M421" r:id="rId599" display="DATA:Setembro/2010"/>
    <hyperlink ref="M374" r:id="rId600" display="DATA:Setembro/2010"/>
    <hyperlink ref="M419" r:id="rId601" display="DATA:Setembro/2010"/>
    <hyperlink ref="M372" r:id="rId602" display="DATA:Setembro/2010"/>
    <hyperlink ref="M459" r:id="rId603" display="DATA:Setembro/2010"/>
    <hyperlink ref="M413" r:id="rId604" display="DATA:Setembro/2010"/>
    <hyperlink ref="M411" r:id="rId605" display="DATA:Setembro/2010"/>
    <hyperlink ref="M273" r:id="rId606" display="DATA:Setembro/2010"/>
    <hyperlink ref="M65424" r:id="rId607" display="DATA:Setembro/2010"/>
    <hyperlink ref="M65401" r:id="rId608" display="DATA:Setembro/2010"/>
    <hyperlink ref="M65399" r:id="rId609" display="DATA:Setembro/2010"/>
    <hyperlink ref="M65437" r:id="rId610" display="DATA:Setembro/2010"/>
    <hyperlink ref="M65431" r:id="rId611" display="DATA:Setembro/2010"/>
    <hyperlink ref="M65400" r:id="rId612" display="DATA:Setembro/2010"/>
    <hyperlink ref="M272" r:id="rId613" display="DATA:Setembro/2010"/>
    <hyperlink ref="M65435" r:id="rId614" display="DATA:Setembro/2010"/>
    <hyperlink ref="M65429" r:id="rId615" display="DATA:Setembro/2010"/>
    <hyperlink ref="M345" r:id="rId616" display="DATA:Setembro/2010"/>
    <hyperlink ref="M65475" r:id="rId617" display="DATA:Setembro/2010"/>
    <hyperlink ref="M65483" r:id="rId618" display="DATA:Setembro/2010"/>
    <hyperlink ref="M65477" r:id="rId619" display="DATA:Setembro/2010"/>
    <hyperlink ref="M65418" r:id="rId620" display="DATA:Setembro/2010"/>
    <hyperlink ref="M65412" r:id="rId621" display="DATA:Setembro/2010"/>
    <hyperlink ref="M65411" r:id="rId622" display="DATA:Setembro/2010"/>
    <hyperlink ref="M232" r:id="rId623" display="DATA:Setembro/2010"/>
    <hyperlink ref="M364" r:id="rId624" display="DATA:Setembro/2010"/>
    <hyperlink ref="M65482" r:id="rId625" display="DATA:Setembro/2010"/>
    <hyperlink ref="M319" r:id="rId626" display="DATA:Setembro/2010"/>
    <hyperlink ref="M317" r:id="rId627" display="DATA:Setembro/2010"/>
    <hyperlink ref="M365" r:id="rId628" display="DATA:Setembro/2010"/>
    <hyperlink ref="M65460" r:id="rId629" display="DATA:Setembro/2010"/>
    <hyperlink ref="M65481" r:id="rId630" display="DATA:Setembro/2010"/>
    <hyperlink ref="M316" r:id="rId631" display="DATA:Setembro/2010"/>
    <hyperlink ref="M403" r:id="rId632" display="DATA:Setembro/2010"/>
    <hyperlink ref="M357" r:id="rId633" display="DATA:Setembro/2010"/>
    <hyperlink ref="M355" r:id="rId634" display="DATA:Setembro/2010"/>
    <hyperlink ref="M414" r:id="rId635" display="DATA:Setembro/2010"/>
    <hyperlink ref="M367" r:id="rId636" display="DATA:Setembro/2010"/>
    <hyperlink ref="M415" r:id="rId637" display="DATA:Setembro/2010"/>
    <hyperlink ref="M453" r:id="rId638" display="DATA:Setembro/2010"/>
    <hyperlink ref="M407" r:id="rId639" display="DATA:Setembro/2010"/>
    <hyperlink ref="M405" r:id="rId640" display="DATA:Setembro/2010"/>
    <hyperlink ref="M267" r:id="rId641" display="DATA:Setembro/2010"/>
    <hyperlink ref="M268" r:id="rId642" display="DATA:Setembro/2010"/>
    <hyperlink ref="M266" r:id="rId643" display="DATA:Setembro/2010"/>
    <hyperlink ref="M339" r:id="rId644" display="DATA:Setembro/2010"/>
    <hyperlink ref="M65406" r:id="rId645" display="DATA:Setembro/2010"/>
    <hyperlink ref="M224" r:id="rId646" display="DATA:Setembro/2010"/>
    <hyperlink ref="M346" r:id="rId647" display="DATA:Setembro/2010"/>
    <hyperlink ref="M65476" r:id="rId648" display="DATA:Setembro/2010"/>
    <hyperlink ref="M65441" r:id="rId649" display="DATA:Setembro/2010"/>
    <hyperlink ref="M65439" r:id="rId650" display="DATA:Setembro/2010"/>
    <hyperlink ref="M301" r:id="rId651" display="DATA:Setembro/2010"/>
    <hyperlink ref="M299" r:id="rId652" display="DATA:Setembro/2010"/>
    <hyperlink ref="M347" r:id="rId653" display="DATA:Setembro/2010"/>
    <hyperlink ref="M300" r:id="rId654" display="DATA:Setembro/2010"/>
    <hyperlink ref="M298" r:id="rId655" display="DATA:Setembro/2010"/>
    <hyperlink ref="M385" r:id="rId656" display="DATA:Setembro/2010"/>
    <hyperlink ref="M65480" r:id="rId657" display="DATA:Setembro/2010"/>
    <hyperlink ref="M65478" r:id="rId658" display="DATA:Setembro/2010"/>
    <hyperlink ref="M337" r:id="rId659" display="DATA:Setembro/2010"/>
    <hyperlink ref="M271" r:id="rId660" display="DATA:Setembro/2010"/>
    <hyperlink ref="M396" r:id="rId661" display="DATA:Setembro/2010"/>
    <hyperlink ref="M351" r:id="rId662" display="DATA:Setembro/2010"/>
    <hyperlink ref="M349" r:id="rId663" display="DATA:Setembro/2010"/>
    <hyperlink ref="M397" r:id="rId664" display="DATA:Setembro/2010"/>
    <hyperlink ref="M352" r:id="rId665" display="DATA:Setembro/2010"/>
    <hyperlink ref="M350" r:id="rId666" display="DATA:Setembro/2010"/>
    <hyperlink ref="M395" r:id="rId667" display="DATA:Setembro/2010"/>
    <hyperlink ref="M348" r:id="rId668" display="DATA:Setembro/2010"/>
    <hyperlink ref="M435" r:id="rId669" display="DATA:Setembro/2010"/>
    <hyperlink ref="M389" r:id="rId670" display="DATA:Setembro/2010"/>
    <hyperlink ref="M387" r:id="rId671" display="DATA:Setembro/2010"/>
    <hyperlink ref="M321" r:id="rId672" display="DATA:Setembro/2010"/>
    <hyperlink ref="M65453" r:id="rId673" display="DATA:Setembro/2010"/>
    <hyperlink ref="M65447" r:id="rId674" display="DATA:Setembro/2010"/>
    <hyperlink ref="M294" r:id="rId675" display="DATA:Setembro/2010"/>
    <hyperlink ref="M292" r:id="rId676" display="DATA:Setembro/2010"/>
    <hyperlink ref="M340" r:id="rId677" display="DATA:Setembro/2010"/>
    <hyperlink ref="M293" r:id="rId678" display="DATA:Setembro/2010"/>
    <hyperlink ref="M338" r:id="rId679" display="DATA:Setembro/2010"/>
    <hyperlink ref="M65468" r:id="rId680" display="DATA:Setembro/2010"/>
    <hyperlink ref="M65479" r:id="rId681" display="DATA:Setembro/2010"/>
    <hyperlink ref="M264" r:id="rId682" display="DATA:Setembro/2010"/>
    <hyperlink ref="M344" r:id="rId683" display="DATA:Setembro/2010"/>
    <hyperlink ref="M342" r:id="rId684" display="DATA:Setembro/2010"/>
    <hyperlink ref="M390" r:id="rId685" display="DATA:Setembro/2010"/>
    <hyperlink ref="M343" r:id="rId686" display="DATA:Setembro/2010"/>
    <hyperlink ref="M388" r:id="rId687" display="DATA:Setembro/2010"/>
    <hyperlink ref="M341" r:id="rId688" display="DATA:Setembro/2010"/>
    <hyperlink ref="M428" r:id="rId689" display="DATA:Setembro/2010"/>
    <hyperlink ref="M382" r:id="rId690" display="DATA:Setembro/2010"/>
    <hyperlink ref="M380" r:id="rId691" display="DATA:Setembro/2010"/>
    <hyperlink ref="M242" r:id="rId692" display="DATA:Setembro/2010"/>
    <hyperlink ref="M314" r:id="rId693" display="DATA:Setembro/2010"/>
    <hyperlink ref="M260" r:id="rId694" display="DATA:Setembro/2010"/>
    <hyperlink ref="M254" r:id="rId695" display="DATA:Setembro/2010"/>
    <hyperlink ref="M305" r:id="rId696" display="DATA:Setembro/2010"/>
    <hyperlink ref="M258" r:id="rId697" display="DATA:Setembro/2010"/>
    <hyperlink ref="M306" r:id="rId698" display="DATA:Setembro/2010"/>
    <hyperlink ref="M261" r:id="rId699" display="DATA:Setembro/2010"/>
    <hyperlink ref="M259" r:id="rId700" display="DATA:Setembro/2010"/>
    <hyperlink ref="M304" r:id="rId701" display="DATA:Setembro/2010"/>
    <hyperlink ref="M427" r:id="rId702" display="DATA:Setembro/2010"/>
    <hyperlink ref="M381" r:id="rId703" display="DATA:Setembro/2010"/>
    <hyperlink ref="M379" r:id="rId704" display="DATA:Setembro/2010"/>
    <hyperlink ref="M244" r:id="rId705" display="DATA:Setembro/2010"/>
    <hyperlink ref="M313" r:id="rId706" display="DATA:Setembro/2010"/>
    <hyperlink ref="M65443" r:id="rId707" display="DATA:Setembro/2010"/>
    <hyperlink ref="M438" r:id="rId708" display="DATA:Setembro/2010"/>
    <hyperlink ref="M393" r:id="rId709" display="DATA:Setembro/2010"/>
    <hyperlink ref="M391" r:id="rId710" display="DATA:Setembro/2010"/>
    <hyperlink ref="M439" r:id="rId711" display="DATA:Setembro/2010"/>
    <hyperlink ref="M394" r:id="rId712" display="DATA:Setembro/2010"/>
    <hyperlink ref="M392" r:id="rId713" display="DATA:Setembro/2010"/>
    <hyperlink ref="M437" r:id="rId714" display="DATA:Setembro/2010"/>
    <hyperlink ref="M477" r:id="rId715" display="DATA:Setembro/2010"/>
    <hyperlink ref="M431" r:id="rId716" display="DATA:Setembro/2010"/>
    <hyperlink ref="M429" r:id="rId717" display="DATA:Setembro/2010"/>
    <hyperlink ref="M65454" r:id="rId718" display="DATA:Setembro/2010"/>
    <hyperlink ref="M65455" r:id="rId719" display="DATA:Setembro/2010"/>
    <hyperlink ref="M65449" r:id="rId720" display="DATA:Setembro/2010"/>
    <hyperlink ref="M290" r:id="rId721" display="DATA:Setembro/2010"/>
    <hyperlink ref="M309" r:id="rId722" display="DATA:Setembro/2010"/>
    <hyperlink ref="M288" r:id="rId723" display="DATA:Setembro/2010"/>
    <hyperlink ref="M277" r:id="rId724" display="DATA:Setembro/2010"/>
    <hyperlink ref="M233" r:id="rId725" display="DATA:Setembro/2010"/>
    <hyperlink ref="M64935" r:id="rId726" display="DATA:Setembro/2010"/>
    <hyperlink ref="M64929" r:id="rId727" display="DATA:Setembro/2010"/>
    <hyperlink ref="M64906" r:id="rId728" display="DATA:Setembro/2010"/>
    <hyperlink ref="M64904" r:id="rId729" display="DATA:Setembro/2010"/>
    <hyperlink ref="M64936" r:id="rId730" display="DATA:Setembro/2010"/>
    <hyperlink ref="M64930" r:id="rId731" display="DATA:Setembro/2010"/>
    <hyperlink ref="M64907" r:id="rId732" display="DATA:Setembro/2010"/>
    <hyperlink ref="M64905" r:id="rId733" display="DATA:Setembro/2010"/>
    <hyperlink ref="M64934" r:id="rId734" display="DATA:Setembro/2010"/>
    <hyperlink ref="M64928" r:id="rId735" display="DATA:Setembro/2010"/>
    <hyperlink ref="M64903" r:id="rId736" display="DATA:Setembro/2010"/>
    <hyperlink ref="M64953" r:id="rId737" display="DATA:Setembro/2010"/>
    <hyperlink ref="M64951" r:id="rId738" display="DATA:Setembro/2010"/>
    <hyperlink ref="M64954" r:id="rId739" display="DATA:Setembro/2010"/>
    <hyperlink ref="M64952" r:id="rId740" display="DATA:Setembro/2010"/>
    <hyperlink ref="M64938" r:id="rId741" display="DATA:Setembro/2010"/>
    <hyperlink ref="M64939" r:id="rId742" display="DATA:Setembro/2010"/>
    <hyperlink ref="M64937" r:id="rId743" display="DATA:Setembro/2010"/>
    <hyperlink ref="M64910" r:id="rId744" display="DATA:Setembro/2010"/>
    <hyperlink ref="M64898" r:id="rId745" display="DATA:Setembro/2010"/>
    <hyperlink ref="M64875" r:id="rId746" display="DATA:Setembro/2010"/>
    <hyperlink ref="M64873" r:id="rId747" display="DATA:Setembro/2010"/>
    <hyperlink ref="M64911" r:id="rId748" display="DATA:Setembro/2010"/>
    <hyperlink ref="M64899" r:id="rId749" display="DATA:Setembro/2010"/>
    <hyperlink ref="M64876" r:id="rId750" display="DATA:Setembro/2010"/>
    <hyperlink ref="M64874" r:id="rId751" display="DATA:Setembro/2010"/>
    <hyperlink ref="M64909" r:id="rId752" display="DATA:Setembro/2010"/>
    <hyperlink ref="M64897" r:id="rId753" display="DATA:Setembro/2010"/>
    <hyperlink ref="M64872" r:id="rId754" display="DATA:Setembro/2010"/>
    <hyperlink ref="M64914" r:id="rId755" display="DATA:Setembro/2010"/>
    <hyperlink ref="M64912" r:id="rId756" display="DATA:Setembro/2010"/>
    <hyperlink ref="M64922" r:id="rId757" display="DATA:Setembro/2010"/>
    <hyperlink ref="M64920" r:id="rId758" display="DATA:Setembro/2010"/>
    <hyperlink ref="M64893" r:id="rId759" display="DATA:Setembro/2010"/>
    <hyperlink ref="M64887" r:id="rId760" display="DATA:Setembro/2010"/>
    <hyperlink ref="M64864" r:id="rId761" display="DATA:Setembro/2010"/>
    <hyperlink ref="M64862" r:id="rId762" display="DATA:Setembro/2010"/>
    <hyperlink ref="M64900" r:id="rId763" display="DATA:Setembro/2010"/>
    <hyperlink ref="M64894" r:id="rId764" display="DATA:Setembro/2010"/>
    <hyperlink ref="M64888" r:id="rId765" display="DATA:Setembro/2010"/>
    <hyperlink ref="M64865" r:id="rId766" display="DATA:Setembro/2010"/>
    <hyperlink ref="M64863" r:id="rId767" display="DATA:Setembro/2010"/>
    <hyperlink ref="M64892" r:id="rId768" display="DATA:Setembro/2010"/>
    <hyperlink ref="M64886" r:id="rId769" display="DATA:Setembro/2010"/>
    <hyperlink ref="M64861" r:id="rId770" display="DATA:Setembro/2010"/>
    <hyperlink ref="M64932" r:id="rId771" display="DATA:Setembro/2010"/>
    <hyperlink ref="M64926" r:id="rId772" display="DATA:Setembro/2010"/>
    <hyperlink ref="M64901" r:id="rId773" display="DATA:Setembro/2010"/>
    <hyperlink ref="M64884" r:id="rId774" display="DATA:Setembro/2010"/>
    <hyperlink ref="M64878" r:id="rId775" display="DATA:Setembro/2010"/>
    <hyperlink ref="M64849" r:id="rId776" display="DATA:Setembro/2010"/>
    <hyperlink ref="M64847" r:id="rId777" display="DATA:Setembro/2010"/>
    <hyperlink ref="M64885" r:id="rId778" display="DATA:Setembro/2010"/>
    <hyperlink ref="M64879" r:id="rId779" display="DATA:Setembro/2010"/>
    <hyperlink ref="M64850" r:id="rId780" display="DATA:Setembro/2010"/>
    <hyperlink ref="M64848" r:id="rId781" display="DATA:Setembro/2010"/>
    <hyperlink ref="M64883" r:id="rId782" display="DATA:Setembro/2010"/>
    <hyperlink ref="M64877" r:id="rId783" display="DATA:Setembro/2010"/>
    <hyperlink ref="M64871" r:id="rId784" display="DATA:Setembro/2010"/>
    <hyperlink ref="M64846" r:id="rId785" display="DATA:Setembro/2010"/>
    <hyperlink ref="M64923" r:id="rId786" display="DATA:Setembro/2010"/>
    <hyperlink ref="M64917" r:id="rId787" display="DATA:Setembro/2010"/>
    <hyperlink ref="M64931" r:id="rId788" display="DATA:Setembro/2010"/>
    <hyperlink ref="M64925" r:id="rId789" display="DATA:Setembro/2010"/>
    <hyperlink ref="M64919" r:id="rId790" display="DATA:Setembro/2010"/>
    <hyperlink ref="M64896" r:id="rId791" display="DATA:Setembro/2010"/>
    <hyperlink ref="M64924" r:id="rId792" display="DATA:Setembro/2010"/>
    <hyperlink ref="M64915" r:id="rId793" display="DATA:Setembro/2010"/>
    <hyperlink ref="M64913" r:id="rId794" display="DATA:Setembro/2010"/>
    <hyperlink ref="M64933" r:id="rId795" display="DATA:Setembro/2010"/>
    <hyperlink ref="M64927" r:id="rId796" display="DATA:Setembro/2010"/>
    <hyperlink ref="M64921" r:id="rId797" display="DATA:Setembro/2010"/>
    <hyperlink ref="M64869" r:id="rId798" display="DATA:Setembro/2010"/>
    <hyperlink ref="M64867" r:id="rId799" display="DATA:Setembro/2010"/>
    <hyperlink ref="M64870" r:id="rId800" display="DATA:Setembro/2010"/>
    <hyperlink ref="M64868" r:id="rId801" display="DATA:Setembro/2010"/>
    <hyperlink ref="M64891" r:id="rId802" display="DATA:Setembro/2010"/>
    <hyperlink ref="M64866" r:id="rId803" display="DATA:Setembro/2010"/>
    <hyperlink ref="M64908" r:id="rId804" display="DATA:Setembro/2010"/>
    <hyperlink ref="M64916" r:id="rId805" display="DATA:Setembro/2010"/>
    <hyperlink ref="M64881" r:id="rId806" display="DATA:Setembro/2010"/>
    <hyperlink ref="M64858" r:id="rId807" display="DATA:Setembro/2010"/>
    <hyperlink ref="M64856" r:id="rId808" display="DATA:Setembro/2010"/>
    <hyperlink ref="M64882" r:id="rId809" display="DATA:Setembro/2010"/>
    <hyperlink ref="M64859" r:id="rId810" display="DATA:Setembro/2010"/>
    <hyperlink ref="M64857" r:id="rId811" display="DATA:Setembro/2010"/>
    <hyperlink ref="M64880" r:id="rId812" display="DATA:Setembro/2010"/>
    <hyperlink ref="M64855" r:id="rId813" display="DATA:Setembro/2010"/>
    <hyperlink ref="M64895" r:id="rId814" display="DATA:Setembro/2010"/>
    <hyperlink ref="M64843" r:id="rId815" display="DATA:Setembro/2010"/>
    <hyperlink ref="M64841" r:id="rId816" display="DATA:Setembro/2010"/>
    <hyperlink ref="M64844" r:id="rId817" display="DATA:Setembro/2010"/>
    <hyperlink ref="M64842" r:id="rId818" display="DATA:Setembro/2010"/>
    <hyperlink ref="M64840" r:id="rId819" display="DATA:Setembro/2010"/>
    <hyperlink ref="M64890" r:id="rId820" display="DATA:Setembro/2010"/>
    <hyperlink ref="M64918" r:id="rId821" display="DATA:Setembro/2010"/>
    <hyperlink ref="M64902" r:id="rId822" display="DATA:Setembro/2010"/>
    <hyperlink ref="M64889" r:id="rId823" display="DATA:Setembro/2010"/>
    <hyperlink ref="M64860" r:id="rId824" display="DATA:Setembro/2010"/>
    <hyperlink ref="M64845" r:id="rId825" display="DATA:Setembro/2010"/>
    <hyperlink ref="M270" r:id="rId826" display="DATA:Setembro/2010"/>
    <hyperlink ref="M225" r:id="rId827" display="DATA:Setembro/2010"/>
    <hyperlink ref="M269" r:id="rId828" display="DATA:Setembro/2010"/>
    <hyperlink ref="M263" r:id="rId829" display="DATA:Setembro/2010"/>
    <hyperlink ref="M275" r:id="rId830" display="DATA:Setembro/2010"/>
    <hyperlink ref="M359" r:id="rId831" display="DATA:Setembro/2010"/>
    <hyperlink ref="M311" r:id="rId832" display="DATA:Setembro/2010"/>
    <hyperlink ref="M265" r:id="rId833" display="DATA:Setembro/2010"/>
    <hyperlink ref="M303" r:id="rId834" display="DATA:Setembro/2010"/>
    <hyperlink ref="M315" r:id="rId835" display="DATA:Setembro/2010"/>
    <hyperlink ref="M353" r:id="rId836" display="DATA:Setembro/2010"/>
    <hyperlink ref="M307" r:id="rId837" display="DATA:Setembro/2010"/>
    <hyperlink ref="M262" r:id="rId838" display="DATA:Setembro/2010"/>
    <hyperlink ref="M312" r:id="rId839" display="DATA:Setembro/2010"/>
    <hyperlink ref="M358" r:id="rId840" display="DATA:Setembro/2010"/>
    <hyperlink ref="M310" r:id="rId841" display="DATA:Setembro/2010"/>
    <hyperlink ref="M408" r:id="rId842" display="DATA:Setembro/2010"/>
    <hyperlink ref="M362" r:id="rId843" display="DATA:Setembro/2010"/>
    <hyperlink ref="M360" r:id="rId844" display="DATA:Setembro/2010"/>
    <hyperlink ref="M447" r:id="rId845" display="DATA:Setembro/2010"/>
    <hyperlink ref="M401" r:id="rId846" display="DATA:Setembro/2010"/>
    <hyperlink ref="M399" r:id="rId847" display="DATA:Setembro/2010"/>
    <hyperlink ref="M308" r:id="rId848" display="DATA:Setembro/2010"/>
    <hyperlink ref="M402" r:id="rId849" display="DATA:Setembro/2010"/>
    <hyperlink ref="M356" r:id="rId850" display="DATA:Setembro/2010"/>
    <hyperlink ref="M354" r:id="rId851" display="DATA:Setembro/2010"/>
    <hyperlink ref="M441" r:id="rId852" display="DATA:Setembro/2010"/>
    <hyperlink ref="M334" r:id="rId853" display="DATA:Setembro/2010"/>
    <hyperlink ref="M384" r:id="rId854" display="DATA:Setembro/2010"/>
    <hyperlink ref="M383" r:id="rId855" display="DATA:Setembro/2010"/>
    <hyperlink ref="M336" r:id="rId856" display="DATA:Setembro/2010"/>
    <hyperlink ref="M423" r:id="rId857" display="DATA:Setembro/2010"/>
    <hyperlink ref="M404" r:id="rId858" display="DATA:Setembro/2010"/>
    <hyperlink ref="M426" r:id="rId859" display="DATA:Setembro/2010"/>
    <hyperlink ref="M425" r:id="rId860" display="DATA:Setembro/2010"/>
    <hyperlink ref="M465" r:id="rId861" display="DATA:Setembro/2010"/>
    <hyperlink ref="M417" r:id="rId862" display="DATA:Setembro/2010"/>
    <hyperlink ref="M64852" r:id="rId863" display="DATA:Setembro/2010"/>
    <hyperlink ref="M64853" r:id="rId864" display="DATA:Setembro/2010"/>
    <hyperlink ref="M64851" r:id="rId865" display="DATA:Setembro/2010"/>
    <hyperlink ref="M64837" r:id="rId866" display="DATA:Setembro/2010"/>
    <hyperlink ref="M64835" r:id="rId867" display="DATA:Setembro/2010"/>
    <hyperlink ref="M64838" r:id="rId868" display="DATA:Setembro/2010"/>
    <hyperlink ref="M64836" r:id="rId869" display="DATA:Setembro/2010"/>
    <hyperlink ref="M64834" r:id="rId870" display="DATA:Setembro/2010"/>
    <hyperlink ref="M64854" r:id="rId871" display="DATA:Setembro/2010"/>
    <hyperlink ref="M64831" r:id="rId872" display="DATA:Setembro/2010"/>
    <hyperlink ref="M64829" r:id="rId873" display="DATA:Setembro/2010"/>
    <hyperlink ref="M64832" r:id="rId874" display="DATA:Setembro/2010"/>
    <hyperlink ref="M64830" r:id="rId875" display="DATA:Setembro/2010"/>
    <hyperlink ref="M64828" r:id="rId876" display="DATA:Setembro/2010"/>
    <hyperlink ref="M64833" r:id="rId877" display="DATA:Setembro/2010"/>
    <hyperlink ref="M65510" r:id="rId878" display="DATA:Setembro/2010"/>
    <hyperlink ref="M422" r:id="rId879" display="DATA:Setembro/2010"/>
    <hyperlink ref="M461" r:id="rId880" display="DATA:Setembro/2010"/>
    <hyperlink ref="M65485" r:id="rId881" display="DATA:Setembro/2010"/>
    <hyperlink ref="M455" r:id="rId882" display="DATA:Setembro/2010"/>
    <hyperlink ref="M398" r:id="rId883" display="DATA:Setembro/2010"/>
    <hyperlink ref="M65486" r:id="rId884" display="DATA:Setembro/2010"/>
    <hyperlink ref="M430" r:id="rId885" display="DATA:Setembro/2010"/>
    <hyperlink ref="M65474" r:id="rId886" display="DATA:Setembro/2010"/>
    <hyperlink ref="M418" r:id="rId887" display="DATA:Setembro/2010"/>
    <hyperlink ref="M440" r:id="rId888" display="DATA:Setembro/2010"/>
    <hyperlink ref="M479" r:id="rId889" display="DATA:Setembro/2010"/>
    <hyperlink ref="M433" r:id="rId890" display="DATA:Setembro/2010"/>
    <hyperlink ref="M65498" r:id="rId891" display="DATA:Setembro/2010"/>
    <hyperlink ref="M410" r:id="rId892" display="DATA:Setembro/2010"/>
    <hyperlink ref="M460" r:id="rId893" display="DATA:Setembro/2010"/>
    <hyperlink ref="M412" r:id="rId894" display="DATA:Setembro/2010"/>
    <hyperlink ref="M454" r:id="rId895" display="DATA:Setembro/2010"/>
    <hyperlink ref="M406" r:id="rId896" display="DATA:Setembro/2010"/>
    <hyperlink ref="M386" r:id="rId897" display="DATA:Setembro/2010"/>
    <hyperlink ref="M436" r:id="rId898" display="DATA:Setembro/2010"/>
    <hyperlink ref="M478" r:id="rId899" display="DATA:Setembro/2010"/>
    <hyperlink ref="M432" r:id="rId900" display="DATA:Setembro/2010"/>
    <hyperlink ref="M65497" r:id="rId901" display="DATA:Setembro/2010"/>
    <hyperlink ref="M449" r:id="rId902" display="DATA:Setembro/2010"/>
    <hyperlink ref="M443" r:id="rId903" display="DATA:Setembro/2010"/>
    <hyperlink ref="M467" r:id="rId904" display="DATA:Setembro/2010"/>
    <hyperlink ref="M64839" r:id="rId905" display="DATA:Setembro/2010"/>
    <hyperlink ref="M2" r:id="rId906" display="DATA:Setembro/2010"/>
    <hyperlink ref="M424" r:id="rId907" display="DATA:Setembro/2010"/>
    <hyperlink ref="M464" r:id="rId908" display="DATA:Setembro/2010"/>
    <hyperlink ref="M65488" r:id="rId909" display="DATA:Setembro/2010"/>
    <hyperlink ref="M65487" r:id="rId910" display="DATA:Setembro/2010"/>
    <hyperlink ref="M458" r:id="rId911" display="DATA:Setembro/2010"/>
    <hyperlink ref="M400" r:id="rId912" display="DATA:Setembro/2010"/>
    <hyperlink ref="M65489" r:id="rId913" display="DATA:Setembro/2010"/>
    <hyperlink ref="M444" r:id="rId914" display="DATA:Setembro/2010"/>
    <hyperlink ref="M442" r:id="rId915" display="DATA:Setembro/2010"/>
    <hyperlink ref="M482" r:id="rId916" display="DATA:Setembro/2010"/>
    <hyperlink ref="M434" r:id="rId917" display="DATA:Setembro/2010"/>
    <hyperlink ref="M457" r:id="rId918" display="DATA:Setembro/2010"/>
    <hyperlink ref="M451" r:id="rId919" display="DATA:Setembro/2010"/>
    <hyperlink ref="M475" r:id="rId920" display="DATA:Setembro/2010"/>
    <hyperlink ref="M65504" r:id="rId921" display="DATA:Setembro/2010"/>
    <hyperlink ref="M64827" r:id="rId922" display="DATA:Setembro/2010"/>
    <hyperlink ref="M64826" r:id="rId923" display="DATA:Setembro/2010"/>
    <hyperlink ref="M64823" r:id="rId924" display="DATA:Setembro/2010"/>
    <hyperlink ref="M64821" r:id="rId925" display="DATA:Setembro/2010"/>
    <hyperlink ref="M64824" r:id="rId926" display="DATA:Setembro/2010"/>
    <hyperlink ref="M64822" r:id="rId927" display="DATA:Setembro/2010"/>
    <hyperlink ref="M64820" r:id="rId928" display="DATA:Setembro/2010"/>
    <hyperlink ref="M64825" r:id="rId929" display="DATA:Setembro/2010"/>
    <hyperlink ref="M65505" r:id="rId930" display="DATA:Setembro/2010"/>
    <hyperlink ref="M64819" r:id="rId931" display="DATA:Setembro/2010"/>
    <hyperlink ref="M64818" r:id="rId932" display="DATA:Setembro/2010"/>
    <hyperlink ref="M65503" r:id="rId933" display="DATA:Setembro/2010"/>
    <hyperlink ref="M65493" r:id="rId934" display="DATA:Setembro/2010"/>
    <hyperlink ref="M446" r:id="rId935" display="DATA:Setembro/2010"/>
    <hyperlink ref="M452" r:id="rId936" display="DATA:Setembro/2010"/>
    <hyperlink ref="M64816" r:id="rId937" display="DATA:Setembro/2010"/>
    <hyperlink ref="M64817" r:id="rId938" display="DATA:Setembro/2010"/>
    <hyperlink ref="M64815" r:id="rId939" display="DATA:Setembro/2010"/>
    <hyperlink ref="M448" r:id="rId940" display="DATA:Setembro/2010"/>
    <hyperlink ref="M466" r:id="rId941" display="DATA:Setembro/2010"/>
    <hyperlink ref="M445" r:id="rId942" display="DATA:Setembro/2010"/>
    <hyperlink ref="M469" r:id="rId943" display="DATA:Setembro/2010"/>
    <hyperlink ref="M462" r:id="rId944" display="DATA:Setembro/2010"/>
    <hyperlink ref="M65491" r:id="rId945" display="DATA:Setembro/2010"/>
    <hyperlink ref="M64814" r:id="rId946" display="DATA:Setembro/2010"/>
    <hyperlink ref="M64813" r:id="rId947" display="DATA:Setembro/2010"/>
    <hyperlink ref="M64810" r:id="rId948" display="DATA:Setembro/2010"/>
    <hyperlink ref="M64808" r:id="rId949" display="DATA:Setembro/2010"/>
    <hyperlink ref="M64811" r:id="rId950" display="DATA:Setembro/2010"/>
    <hyperlink ref="M64809" r:id="rId951" display="DATA:Setembro/2010"/>
    <hyperlink ref="M64807" r:id="rId952" display="DATA:Setembro/2010"/>
    <hyperlink ref="M64812" r:id="rId953" display="DATA:Setembro/2010"/>
    <hyperlink ref="M65492" r:id="rId954" display="DATA:Setembro/2010"/>
    <hyperlink ref="M64806" r:id="rId955" display="DATA:Setembro/2010"/>
    <hyperlink ref="M64805" r:id="rId956" display="DATA:Setembro/2010"/>
    <hyperlink ref="M65490" r:id="rId957" display="DATA:Setembro/2010"/>
    <hyperlink ref="M65511" r:id="rId958" display="DATA:Setembro/2010"/>
    <hyperlink ref="M65522" r:id="rId959" display="DATA:Setembro/2010"/>
    <hyperlink ref="M65499" r:id="rId960" display="DATA:Setembro/2010"/>
    <hyperlink ref="M65523" r:id="rId961" display="DATA:Setembro/2010"/>
    <hyperlink ref="M65521" r:id="rId962" display="DATA:Setembro/2010"/>
    <hyperlink ref="M486" r:id="rId963" display="DATA:Setembro/2010"/>
    <hyperlink ref="M480" r:id="rId964" display="DATA:Setembro/2010"/>
    <hyperlink ref="M504" r:id="rId965" display="DATA:Setembro/2010"/>
    <hyperlink ref="M456" r:id="rId966" display="DATA:Setembro/2010"/>
    <hyperlink ref="M474" r:id="rId967" display="DATA:Setembro/2010"/>
    <hyperlink ref="M468" r:id="rId968" display="DATA:Setembro/2010"/>
    <hyperlink ref="M450" r:id="rId969" display="DATA:Setembro/2010"/>
    <hyperlink ref="M492" r:id="rId970" display="DATA:Setembro/2010"/>
    <hyperlink ref="M488" r:id="rId971" display="DATA:Setembro/2010"/>
    <hyperlink ref="M65512" r:id="rId972" display="DATA:Setembro/2010"/>
    <hyperlink ref="M65513" r:id="rId973" display="DATA:Setembro/2010"/>
    <hyperlink ref="M506" r:id="rId974" display="DATA:Setembro/2010"/>
    <hyperlink ref="M65525" r:id="rId975" display="DATA:Setembro/2010"/>
    <hyperlink ref="M487" r:id="rId976" display="DATA:Setembro/2010"/>
    <hyperlink ref="M481" r:id="rId977" display="DATA:Setembro/2010"/>
    <hyperlink ref="M463" r:id="rId978" display="DATA:Setembro/2010"/>
    <hyperlink ref="M505" r:id="rId979" display="DATA:Setembro/2010"/>
    <hyperlink ref="M65524" r:id="rId980" display="DATA:Setembro/2010"/>
    <hyperlink ref="M476" r:id="rId981" display="DATA:Setembro/2010"/>
    <hyperlink ref="M470" r:id="rId982" display="DATA:Setembro/2010"/>
    <hyperlink ref="M494" r:id="rId983" display="DATA:Setembro/2010"/>
    <hyperlink ref="M491" r:id="rId984" display="DATA:Setembro/2010"/>
    <hyperlink ref="M65515" r:id="rId985" display="DATA:Setembro/2010"/>
    <hyperlink ref="M65514" r:id="rId986" display="DATA:Setembro/2010"/>
    <hyperlink ref="M485" r:id="rId987" display="DATA:Setembro/2010"/>
    <hyperlink ref="M65516" r:id="rId988" display="DATA:Setembro/2010"/>
    <hyperlink ref="M471" r:id="rId989" display="DATA:Setembro/2010"/>
    <hyperlink ref="M509" r:id="rId990" display="DATA:Setembro/2010"/>
    <hyperlink ref="M4" r:id="rId991" display="DATA:Setembro/2010"/>
    <hyperlink ref="M484" r:id="rId992" display="DATA:Setembro/2010"/>
    <hyperlink ref="M502" r:id="rId993" display="DATA:Setembro/2010"/>
    <hyperlink ref="M65517" r:id="rId994" display="DATA:Setembro/2010"/>
    <hyperlink ref="M472" r:id="rId995" display="DATA:Setembro/2010"/>
    <hyperlink ref="M510" r:id="rId996" display="DATA:Setembro/2010"/>
    <hyperlink ref="M498" r:id="rId997" display="DATA:Setembro/2010"/>
    <hyperlink ref="M65518" r:id="rId998" display="DATA:Setembro/2010"/>
    <hyperlink ref="M65519" r:id="rId999" display="DATA:Setembro/2010"/>
    <hyperlink ref="M473" r:id="rId1000" display="DATA:Setembro/2010"/>
    <hyperlink ref="M512" r:id="rId1001" display="DATA:Setembro/2010"/>
    <hyperlink ref="M493" r:id="rId1002" display="DATA:Setembro/2010"/>
    <hyperlink ref="M511" r:id="rId1003" display="DATA:Setembro/2010"/>
    <hyperlink ref="M500" r:id="rId1004" display="DATA:Setembro/2010"/>
    <hyperlink ref="M497" r:id="rId1005" display="DATA:Setembro/2010"/>
    <hyperlink ref="M65520" r:id="rId1006" display="DATA:Setembro/2010"/>
    <hyperlink ref="M515" r:id="rId1007" display="DATA:Setembro/2010"/>
    <hyperlink ref="M490" r:id="rId1008" display="DATA:Setembro/2010"/>
    <hyperlink ref="M508" r:id="rId1009" display="DATA:Setembro/2010"/>
    <hyperlink ref="M495" r:id="rId1010" display="DATA:Setembro/2010"/>
    <hyperlink ref="M489" r:id="rId1011" display="DATA:Setembro/2010"/>
    <hyperlink ref="M513" r:id="rId1012" display="DATA:Setembro/2010"/>
    <hyperlink ref="M483" r:id="rId1013" display="DATA:Setembro/2010"/>
    <hyperlink ref="M501" r:id="rId1014" display="DATA:Setembro/2010"/>
    <hyperlink ref="M496" r:id="rId1015" display="DATA:Setembro/2010"/>
    <hyperlink ref="M514" r:id="rId1016" display="DATA:Setembro/2010"/>
    <hyperlink ref="M503" r:id="rId1017" display="DATA:Setembro/2010"/>
    <hyperlink ref="M518" r:id="rId1018" display="DATA:Setembro/2010"/>
    <hyperlink ref="M65526" r:id="rId1019" display="DATA:Setembro/2010"/>
    <hyperlink ref="M521" r:id="rId1020" display="DATA:Setembro/2010"/>
    <hyperlink ref="M499" r:id="rId1021" display="DATA:Setembro/2010"/>
    <hyperlink ref="M523" r:id="rId1022" display="DATA:Setembro/2010"/>
    <hyperlink ref="M522" r:id="rId1023" display="DATA:Setembro/2010"/>
    <hyperlink ref="M526" r:id="rId1024" display="DATA:Setembro/2010"/>
    <hyperlink ref="M519" r:id="rId1025" display="DATA:Setembro/2010"/>
    <hyperlink ref="M516" r:id="rId1026" display="DATA:Setembro/2010"/>
    <hyperlink ref="M534" r:id="rId1027" display="DATA:Setembro/2010"/>
    <hyperlink ref="M536" r:id="rId1028" display="DATA:Setembro/2010"/>
    <hyperlink ref="M517" r:id="rId1029" display="DATA:Setembro/2010"/>
    <hyperlink ref="M535" r:id="rId1030" display="DATA:Setembro/2010"/>
    <hyperlink ref="M524" r:id="rId1031" display="DATA:Setembro/2010"/>
    <hyperlink ref="M539" r:id="rId1032" display="DATA:Setembro/2010"/>
    <hyperlink ref="M532" r:id="rId1033" display="DATA:Setembro/2010"/>
    <hyperlink ref="M520" r:id="rId1034" display="DATA:Setembro/2010"/>
    <hyperlink ref="M528" r:id="rId1035" display="DATA:Setembro/2010"/>
    <hyperlink ref="M529" r:id="rId1036" display="DATA:Setembro/2010"/>
    <hyperlink ref="M527" r:id="rId1037" display="DATA:Setembro/2010"/>
    <hyperlink ref="M567" r:id="rId1038" display="DATA:Setembro/2010"/>
    <hyperlink ref="M578" r:id="rId1039" display="DATA:Setembro/2010"/>
    <hyperlink ref="M533" r:id="rId1040" display="DATA:Setembro/2010"/>
    <hyperlink ref="M531" r:id="rId1041" display="DATA:Setembro/2010"/>
    <hyperlink ref="M579" r:id="rId1042" display="DATA:Setembro/2010"/>
    <hyperlink ref="M577" r:id="rId1043" display="DATA:Setembro/2010"/>
    <hyperlink ref="M530" r:id="rId1044" display="DATA:Setembro/2010"/>
    <hyperlink ref="M617" r:id="rId1045" display="DATA:Setembro/2010"/>
    <hyperlink ref="M571" r:id="rId1046" display="DATA:Setembro/2010"/>
    <hyperlink ref="M569" r:id="rId1047" display="DATA:Setembro/2010"/>
    <hyperlink ref="M561" r:id="rId1048" display="DATA:Setembro/2010"/>
    <hyperlink ref="M572" r:id="rId1049" display="DATA:Setembro/2010"/>
    <hyperlink ref="M525" r:id="rId1050" display="DATA:Setembro/2010"/>
    <hyperlink ref="M573" r:id="rId1051" display="DATA:Setembro/2010"/>
    <hyperlink ref="M611" r:id="rId1052" display="DATA:Setembro/2010"/>
    <hyperlink ref="M565" r:id="rId1053" display="DATA:Setembro/2010"/>
    <hyperlink ref="M563" r:id="rId1054" display="DATA:Setembro/2010"/>
    <hyperlink ref="M543" r:id="rId1055" display="DATA:Setembro/2010"/>
    <hyperlink ref="M554" r:id="rId1056" display="DATA:Setembro/2010"/>
    <hyperlink ref="M507" r:id="rId1057" display="DATA:Setembro/2010"/>
    <hyperlink ref="M555" r:id="rId1058" display="DATA:Setembro/2010"/>
    <hyperlink ref="M553" r:id="rId1059" display="DATA:Setembro/2010"/>
    <hyperlink ref="M593" r:id="rId1060" display="DATA:Setembro/2010"/>
    <hyperlink ref="M547" r:id="rId1061" display="DATA:Setembro/2010"/>
    <hyperlink ref="M545" r:id="rId1062" display="DATA:Setembro/2010"/>
    <hyperlink ref="M548" r:id="rId1063" display="DATA:Setembro/2010"/>
    <hyperlink ref="M546" r:id="rId1064" display="DATA:Setembro/2010"/>
    <hyperlink ref="M586" r:id="rId1065" display="DATA:Setembro/2010"/>
    <hyperlink ref="M540" r:id="rId1066" display="DATA:Setembro/2010"/>
    <hyperlink ref="M538" r:id="rId1067" display="DATA:Setembro/2010"/>
    <hyperlink ref="M574" r:id="rId1068" display="DATA:Setembro/2010"/>
    <hyperlink ref="M585" r:id="rId1069" display="DATA:Setembro/2010"/>
    <hyperlink ref="M537" r:id="rId1070" display="DATA:Setembro/2010"/>
    <hyperlink ref="M596" r:id="rId1071" display="DATA:Setembro/2010"/>
    <hyperlink ref="M551" r:id="rId1072" display="DATA:Setembro/2010"/>
    <hyperlink ref="M549" r:id="rId1073" display="DATA:Setembro/2010"/>
    <hyperlink ref="M597" r:id="rId1074" display="DATA:Setembro/2010"/>
    <hyperlink ref="M552" r:id="rId1075" display="DATA:Setembro/2010"/>
    <hyperlink ref="M550" r:id="rId1076" display="DATA:Setembro/2010"/>
    <hyperlink ref="M595" r:id="rId1077" display="DATA:Setembro/2010"/>
    <hyperlink ref="M635" r:id="rId1078" display="DATA:Setembro/2010"/>
    <hyperlink ref="M589" r:id="rId1079" display="DATA:Setembro/2010"/>
    <hyperlink ref="M587" r:id="rId1080" display="DATA:Setembro/2010"/>
    <hyperlink ref="M564" r:id="rId1081" display="DATA:Setembro/2010"/>
    <hyperlink ref="M575" r:id="rId1082" display="DATA:Setembro/2010"/>
    <hyperlink ref="M576" r:id="rId1083" display="DATA:Setembro/2010"/>
    <hyperlink ref="M614" r:id="rId1084" display="DATA:Setembro/2010"/>
    <hyperlink ref="M568" r:id="rId1085" display="DATA:Setembro/2010"/>
    <hyperlink ref="M566" r:id="rId1086" display="DATA:Setembro/2010"/>
    <hyperlink ref="M558" r:id="rId1087" display="DATA:Setembro/2010"/>
    <hyperlink ref="M570" r:id="rId1088" display="DATA:Setembro/2010"/>
    <hyperlink ref="M608" r:id="rId1089" display="DATA:Setembro/2010"/>
    <hyperlink ref="M562" r:id="rId1090" display="DATA:Setembro/2010"/>
    <hyperlink ref="M560" r:id="rId1091" display="DATA:Setembro/2010"/>
    <hyperlink ref="M590" r:id="rId1092" display="DATA:Setembro/2010"/>
    <hyperlink ref="M544" r:id="rId1093" display="DATA:Setembro/2010"/>
    <hyperlink ref="M542" r:id="rId1094" display="DATA:Setembro/2010"/>
    <hyperlink ref="M583" r:id="rId1095" display="DATA:Setembro/2010"/>
    <hyperlink ref="M582" r:id="rId1096" display="DATA:Setembro/2010"/>
    <hyperlink ref="M594" r:id="rId1097" display="DATA:Setembro/2010"/>
    <hyperlink ref="M592" r:id="rId1098" display="DATA:Setembro/2010"/>
    <hyperlink ref="M632" r:id="rId1099" display="DATA:Setembro/2010"/>
    <hyperlink ref="M584" r:id="rId1100" display="DATA:Setembro/2010"/>
    <hyperlink ref="M602" r:id="rId1101" display="DATA:Setembro/2010"/>
    <hyperlink ref="M556" r:id="rId1102" display="DATA:Setembro/2010"/>
    <hyperlink ref="M588" r:id="rId1103" display="DATA:Setembro/2010"/>
    <hyperlink ref="M541" r:id="rId1104" display="DATA:Setembro/2010"/>
    <hyperlink ref="M626" r:id="rId1105" display="DATA:Setembro/2010"/>
    <hyperlink ref="M580" r:id="rId1106" display="DATA:Setembro/2010"/>
    <hyperlink ref="M606" r:id="rId1107" display="DATA:Setembro/2010"/>
    <hyperlink ref="M600" r:id="rId1108" display="DATA:Setembro/2010"/>
    <hyperlink ref="M624" r:id="rId1109" display="DATA:Setembro/2010"/>
    <hyperlink ref="M615" r:id="rId1110" display="DATA:Setembro/2010"/>
    <hyperlink ref="M616" r:id="rId1111" display="DATA:Setembro/2010"/>
    <hyperlink ref="M654" r:id="rId1112" display="DATA:Setembro/2010"/>
    <hyperlink ref="M665" r:id="rId1113" display="DATA:Setembro/2010"/>
    <hyperlink ref="M620" r:id="rId1114" display="DATA:Setembro/2010"/>
    <hyperlink ref="M618" r:id="rId1115" display="DATA:Setembro/2010"/>
    <hyperlink ref="M666" r:id="rId1116" display="DATA:Setembro/2010"/>
    <hyperlink ref="M621" r:id="rId1117" display="DATA:Setembro/2010"/>
    <hyperlink ref="M619" r:id="rId1118" display="DATA:Setembro/2010"/>
    <hyperlink ref="M664" r:id="rId1119" display="DATA:Setembro/2010"/>
    <hyperlink ref="M704" r:id="rId1120" display="DATA:Setembro/2010"/>
    <hyperlink ref="M658" r:id="rId1121" display="DATA:Setembro/2010"/>
    <hyperlink ref="M656" r:id="rId1122" display="DATA:Setembro/2010"/>
    <hyperlink ref="M609" r:id="rId1123" display="DATA:Setembro/2010"/>
    <hyperlink ref="M610" r:id="rId1124" display="DATA:Setembro/2010"/>
    <hyperlink ref="M648" r:id="rId1125" display="DATA:Setembro/2010"/>
    <hyperlink ref="M659" r:id="rId1126" display="DATA:Setembro/2010"/>
    <hyperlink ref="M612" r:id="rId1127" display="DATA:Setembro/2010"/>
    <hyperlink ref="M660" r:id="rId1128" display="DATA:Setembro/2010"/>
    <hyperlink ref="M613" r:id="rId1129" display="DATA:Setembro/2010"/>
    <hyperlink ref="M698" r:id="rId1130" display="DATA:Setembro/2010"/>
    <hyperlink ref="M652" r:id="rId1131" display="DATA:Setembro/2010"/>
    <hyperlink ref="M650" r:id="rId1132" display="DATA:Setembro/2010"/>
    <hyperlink ref="M591" r:id="rId1133" display="DATA:Setembro/2010"/>
    <hyperlink ref="M630" r:id="rId1134" display="DATA:Setembro/2010"/>
    <hyperlink ref="M641" r:id="rId1135" display="DATA:Setembro/2010"/>
    <hyperlink ref="M642" r:id="rId1136" display="DATA:Setembro/2010"/>
    <hyperlink ref="M640" r:id="rId1137" display="DATA:Setembro/2010"/>
    <hyperlink ref="M680" r:id="rId1138" display="DATA:Setembro/2010"/>
    <hyperlink ref="M634" r:id="rId1139" display="DATA:Setembro/2010"/>
    <hyperlink ref="M623" r:id="rId1140" display="DATA:Setembro/2010"/>
    <hyperlink ref="M633" r:id="rId1141" display="DATA:Setembro/2010"/>
    <hyperlink ref="M673" r:id="rId1142" display="DATA:Setembro/2010"/>
    <hyperlink ref="M627" r:id="rId1143" display="DATA:Setembro/2010"/>
    <hyperlink ref="M625" r:id="rId1144" display="DATA:Setembro/2010"/>
    <hyperlink ref="M559" r:id="rId1145" display="DATA:Setembro/2010"/>
    <hyperlink ref="M622" r:id="rId1146" display="DATA:Setembro/2010"/>
    <hyperlink ref="M661" r:id="rId1147" display="DATA:Setembro/2010"/>
    <hyperlink ref="M672" r:id="rId1148" display="DATA:Setembro/2010"/>
    <hyperlink ref="M683" r:id="rId1149" display="DATA:Setembro/2010"/>
    <hyperlink ref="M638" r:id="rId1150" display="DATA:Setembro/2010"/>
    <hyperlink ref="M636" r:id="rId1151" display="DATA:Setembro/2010"/>
    <hyperlink ref="M684" r:id="rId1152" display="DATA:Setembro/2010"/>
    <hyperlink ref="M639" r:id="rId1153" display="DATA:Setembro/2010"/>
    <hyperlink ref="M637" r:id="rId1154" display="DATA:Setembro/2010"/>
    <hyperlink ref="M682" r:id="rId1155" display="DATA:Setembro/2010"/>
    <hyperlink ref="M722" r:id="rId1156" display="DATA:Setembro/2010"/>
    <hyperlink ref="M676" r:id="rId1157" display="DATA:Setembro/2010"/>
    <hyperlink ref="M674" r:id="rId1158" display="DATA:Setembro/2010"/>
    <hyperlink ref="M628" r:id="rId1159" display="DATA:Setembro/2010"/>
    <hyperlink ref="M685" r:id="rId1160" display="DATA:Setembro/2010"/>
    <hyperlink ref="M686" r:id="rId1161" display="DATA:Setembro/2010"/>
    <hyperlink ref="M724" r:id="rId1162" display="DATA:Setembro/2010"/>
    <hyperlink ref="M678" r:id="rId1163" display="DATA:Setembro/2010"/>
    <hyperlink ref="M629" r:id="rId1164" display="DATA:Setembro/2010"/>
    <hyperlink ref="M581" r:id="rId1165" display="DATA:Setembro/2010"/>
    <hyperlink ref="M668" r:id="rId1166" display="DATA:Setembro/2010"/>
    <hyperlink ref="M679" r:id="rId1167" display="DATA:Setembro/2010"/>
    <hyperlink ref="M631" r:id="rId1168" display="DATA:Setembro/2010"/>
    <hyperlink ref="M718" r:id="rId1169" display="DATA:Setembro/2010"/>
    <hyperlink ref="M670" r:id="rId1170" display="DATA:Setembro/2010"/>
    <hyperlink ref="M604" r:id="rId1171" display="DATA:Setembro/2010"/>
    <hyperlink ref="M662" r:id="rId1172" display="DATA:Setembro/2010"/>
    <hyperlink ref="M700" r:id="rId1173" display="DATA:Setembro/2010"/>
    <hyperlink ref="M557" r:id="rId1174" display="DATA:Setembro/2010"/>
    <hyperlink ref="M605" r:id="rId1175" display="DATA:Setembro/2010"/>
    <hyperlink ref="M603" r:id="rId1176" display="DATA:Setembro/2010"/>
    <hyperlink ref="M643" r:id="rId1177" display="DATA:Setembro/2010"/>
    <hyperlink ref="M607" r:id="rId1178" display="DATA:Setembro/2010"/>
    <hyperlink ref="M655" r:id="rId1179" display="DATA:Setembro/2010"/>
    <hyperlink ref="M653" r:id="rId1180" display="DATA:Setembro/2010"/>
    <hyperlink ref="M693" r:id="rId1181" display="DATA:Setembro/2010"/>
    <hyperlink ref="M647" r:id="rId1182" display="DATA:Setembro/2010"/>
    <hyperlink ref="M645" r:id="rId1183" display="DATA:Setembro/2010"/>
    <hyperlink ref="M598" r:id="rId1184" display="DATA:Setembro/2010"/>
    <hyperlink ref="M681" r:id="rId1185" display="DATA:Setembro/2010"/>
    <hyperlink ref="M692" r:id="rId1186" display="DATA:Setembro/2010"/>
    <hyperlink ref="M646" r:id="rId1187" display="DATA:Setembro/2010"/>
    <hyperlink ref="M644" r:id="rId1188" display="DATA:Setembro/2010"/>
    <hyperlink ref="M703" r:id="rId1189" display="DATA:Setembro/2010"/>
    <hyperlink ref="M657" r:id="rId1190" display="DATA:Setembro/2010"/>
    <hyperlink ref="M702" r:id="rId1191" display="DATA:Setembro/2010"/>
    <hyperlink ref="M742" r:id="rId1192" display="DATA:Setembro/2010"/>
    <hyperlink ref="M696" r:id="rId1193" display="DATA:Setembro/2010"/>
    <hyperlink ref="M694" r:id="rId1194" display="DATA:Setembro/2010"/>
    <hyperlink ref="M601" r:id="rId1195" display="DATA:Setembro/2010"/>
    <hyperlink ref="M599" r:id="rId1196" display="DATA:Setembro/2010"/>
    <hyperlink ref="M649" r:id="rId1197" display="DATA:Setembro/2010"/>
    <hyperlink ref="M651" r:id="rId1198" display="DATA:Setembro/2010"/>
    <hyperlink ref="M675" r:id="rId1199" display="DATA:Setembro/2010"/>
    <hyperlink ref="M663" r:id="rId1200" display="DATA:Setembro/2010"/>
    <hyperlink ref="M667" r:id="rId1201" display="DATA:Setembro/2010"/>
    <hyperlink ref="M671" r:id="rId1202" display="DATA:Setembro/2010"/>
    <hyperlink ref="M688" r:id="rId1203" display="DATA:Setembro/2010"/>
    <hyperlink ref="M691" r:id="rId1204" display="DATA:Setembro/2010"/>
    <hyperlink ref="M669" r:id="rId1205" display="DATA:Setembro/2010"/>
    <hyperlink ref="M689" r:id="rId1206" display="DATA:Setembro/2010"/>
    <hyperlink ref="M706" r:id="rId1207" display="DATA:Setembro/2010"/>
    <hyperlink ref="M687" r:id="rId1208" display="DATA:Setembro/2010"/>
    <hyperlink ref="M705" r:id="rId1209" display="DATA:Setembro/2010"/>
    <hyperlink ref="M709" r:id="rId1210" display="DATA:Setembro/2010"/>
    <hyperlink ref="M690" r:id="rId1211" display="DATA:Setembro/2010"/>
    <hyperlink ref="M677" r:id="rId1212" display="DATA:Setembro/2010"/>
    <hyperlink ref="M723" r:id="rId1213" display="DATA:Setembro/2010"/>
    <hyperlink ref="M721" r:id="rId1214" display="DATA:Setembro/2010"/>
    <hyperlink ref="M761" r:id="rId1215" display="DATA:Setembro/2010"/>
    <hyperlink ref="M715" r:id="rId1216" display="DATA:Setembro/2010"/>
    <hyperlink ref="M713" r:id="rId1217" display="DATA:Setembro/2010"/>
    <hyperlink ref="M772" r:id="rId1218" display="DATA:Setembro/2010"/>
    <hyperlink ref="M727" r:id="rId1219" display="DATA:Setembro/2010"/>
    <hyperlink ref="M725" r:id="rId1220" display="DATA:Setembro/2010"/>
    <hyperlink ref="M773" r:id="rId1221" display="DATA:Setembro/2010"/>
    <hyperlink ref="M728" r:id="rId1222" display="DATA:Setembro/2010"/>
    <hyperlink ref="M726" r:id="rId1223" display="DATA:Setembro/2010"/>
    <hyperlink ref="M771" r:id="rId1224" display="DATA:Setembro/2010"/>
    <hyperlink ref="M811" r:id="rId1225" display="DATA:Setembro/2010"/>
    <hyperlink ref="M765" r:id="rId1226" display="DATA:Setembro/2010"/>
    <hyperlink ref="M763" r:id="rId1227" display="DATA:Setembro/2010"/>
    <hyperlink ref="M697" r:id="rId1228" display="DATA:Setembro/2010"/>
    <hyperlink ref="M716" r:id="rId1229" display="DATA:Setembro/2010"/>
    <hyperlink ref="M717" r:id="rId1230" display="DATA:Setembro/2010"/>
    <hyperlink ref="M755" r:id="rId1231" display="DATA:Setembro/2010"/>
    <hyperlink ref="M707" r:id="rId1232" display="DATA:Setembro/2010"/>
    <hyperlink ref="M766" r:id="rId1233" display="DATA:Setembro/2010"/>
    <hyperlink ref="M719" r:id="rId1234" display="DATA:Setembro/2010"/>
    <hyperlink ref="M767" r:id="rId1235" display="DATA:Setembro/2010"/>
    <hyperlink ref="M720" r:id="rId1236" display="DATA:Setembro/2010"/>
    <hyperlink ref="M805" r:id="rId1237" display="DATA:Setembro/2010"/>
    <hyperlink ref="M759" r:id="rId1238" display="DATA:Setembro/2010"/>
    <hyperlink ref="M757" r:id="rId1239" display="DATA:Setembro/2010"/>
    <hyperlink ref="M699" r:id="rId1240" display="DATA:Setembro/2010"/>
    <hyperlink ref="M737" r:id="rId1241" display="DATA:Setembro/2010"/>
    <hyperlink ref="M748" r:id="rId1242" display="DATA:Setembro/2010"/>
    <hyperlink ref="M701" r:id="rId1243" display="DATA:Setembro/2010"/>
    <hyperlink ref="M749" r:id="rId1244" display="DATA:Setembro/2010"/>
    <hyperlink ref="M747" r:id="rId1245" display="DATA:Setembro/2010"/>
    <hyperlink ref="M787" r:id="rId1246" display="DATA:Setembro/2010"/>
    <hyperlink ref="M741" r:id="rId1247" display="DATA:Setembro/2010"/>
    <hyperlink ref="M739" r:id="rId1248" display="DATA:Setembro/2010"/>
    <hyperlink ref="M730" r:id="rId1249" display="DATA:Setembro/2010"/>
    <hyperlink ref="M695" r:id="rId1250" display="DATA:Setembro/2010"/>
    <hyperlink ref="M740" r:id="rId1251" display="DATA:Setembro/2010"/>
    <hyperlink ref="M780" r:id="rId1252" display="DATA:Setembro/2010"/>
    <hyperlink ref="M734" r:id="rId1253" display="DATA:Setembro/2010"/>
    <hyperlink ref="M732" r:id="rId1254" display="DATA:Setembro/2010"/>
    <hyperlink ref="M729" r:id="rId1255" display="DATA:Setembro/2010"/>
    <hyperlink ref="M768" r:id="rId1256" display="DATA:Setembro/2010"/>
    <hyperlink ref="M779" r:id="rId1257" display="DATA:Setembro/2010"/>
    <hyperlink ref="M733" r:id="rId1258" display="DATA:Setembro/2010"/>
    <hyperlink ref="M731" r:id="rId1259" display="DATA:Setembro/2010"/>
    <hyperlink ref="M790" r:id="rId1260" display="DATA:Setembro/2010"/>
    <hyperlink ref="M745" r:id="rId1261" display="DATA:Setembro/2010"/>
    <hyperlink ref="M743" r:id="rId1262" display="DATA:Setembro/2010"/>
    <hyperlink ref="M791" r:id="rId1263" display="DATA:Setembro/2010"/>
    <hyperlink ref="M746" r:id="rId1264" display="DATA:Setembro/2010"/>
    <hyperlink ref="M744" r:id="rId1265" display="DATA:Setembro/2010"/>
    <hyperlink ref="M789" r:id="rId1266" display="DATA:Setembro/2010"/>
    <hyperlink ref="M829" r:id="rId1267" display="DATA:Setembro/2010"/>
    <hyperlink ref="M783" r:id="rId1268" display="DATA:Setembro/2010"/>
    <hyperlink ref="M781" r:id="rId1269" display="DATA:Setembro/2010"/>
    <hyperlink ref="M760" r:id="rId1270" display="DATA:Setembro/2010"/>
    <hyperlink ref="M714" r:id="rId1271" display="DATA:Setembro/2010"/>
    <hyperlink ref="M712" r:id="rId1272" display="DATA:Setembro/2010"/>
    <hyperlink ref="M770" r:id="rId1273" display="DATA:Setembro/2010"/>
    <hyperlink ref="M810" r:id="rId1274" display="DATA:Setembro/2010"/>
    <hyperlink ref="M764" r:id="rId1275" display="DATA:Setembro/2010"/>
    <hyperlink ref="M762" r:id="rId1276" display="DATA:Setembro/2010"/>
    <hyperlink ref="M754" r:id="rId1277" display="DATA:Setembro/2010"/>
    <hyperlink ref="M708" r:id="rId1278" display="DATA:Setembro/2010"/>
    <hyperlink ref="M804" r:id="rId1279" display="DATA:Setembro/2010"/>
    <hyperlink ref="M758" r:id="rId1280" display="DATA:Setembro/2010"/>
    <hyperlink ref="M756" r:id="rId1281" display="DATA:Setembro/2010"/>
    <hyperlink ref="M736" r:id="rId1282" display="DATA:Setembro/2010"/>
    <hyperlink ref="M786" r:id="rId1283" display="DATA:Setembro/2010"/>
    <hyperlink ref="M738" r:id="rId1284" display="DATA:Setembro/2010"/>
    <hyperlink ref="M778" r:id="rId1285" display="DATA:Setembro/2010"/>
    <hyperlink ref="M788" r:id="rId1286" display="DATA:Setembro/2010"/>
    <hyperlink ref="M828" r:id="rId1287" display="DATA:Setembro/2010"/>
    <hyperlink ref="M782" r:id="rId1288" display="DATA:Setembro/2010"/>
    <hyperlink ref="M711" r:id="rId1289" display="DATA:Setembro/2010"/>
    <hyperlink ref="M769" r:id="rId1290" display="DATA:Setembro/2010"/>
    <hyperlink ref="M809" r:id="rId1291" display="DATA:Setembro/2010"/>
    <hyperlink ref="M753" r:id="rId1292" display="DATA:Setembro/2010"/>
    <hyperlink ref="M803" r:id="rId1293" display="DATA:Setembro/2010"/>
    <hyperlink ref="M735" r:id="rId1294" display="DATA:Setembro/2010"/>
    <hyperlink ref="M785" r:id="rId1295" display="DATA:Setembro/2010"/>
    <hyperlink ref="M777" r:id="rId1296" display="DATA:Setembro/2010"/>
    <hyperlink ref="M827" r:id="rId1297" display="DATA:Setembro/2010"/>
    <hyperlink ref="M710" r:id="rId1298" display="DATA:Setembro/2010"/>
    <hyperlink ref="M808" r:id="rId1299" display="DATA:Setembro/2010"/>
    <hyperlink ref="M752" r:id="rId1300" display="DATA:Setembro/2010"/>
    <hyperlink ref="M802" r:id="rId1301" display="DATA:Setembro/2010"/>
    <hyperlink ref="M784" r:id="rId1302" display="DATA:Setembro/2010"/>
    <hyperlink ref="M776" r:id="rId1303" display="DATA:Setembro/2010"/>
    <hyperlink ref="M826" r:id="rId1304" display="DATA:Setembro/2010"/>
    <hyperlink ref="M64804" r:id="rId1305" display="DATA:Setembro/2010"/>
    <hyperlink ref="M64801" r:id="rId1306" display="DATA:Setembro/2010"/>
    <hyperlink ref="M64799" r:id="rId1307" display="DATA:Setembro/2010"/>
    <hyperlink ref="M64802" r:id="rId1308" display="DATA:Setembro/2010"/>
    <hyperlink ref="M64800" r:id="rId1309" display="DATA:Setembro/2010"/>
    <hyperlink ref="M64798" r:id="rId1310" display="DATA:Setembro/2010"/>
    <hyperlink ref="M64795" r:id="rId1311" display="DATA:Setembro/2010"/>
    <hyperlink ref="M64793" r:id="rId1312" display="DATA:Setembro/2010"/>
    <hyperlink ref="M64796" r:id="rId1313" display="DATA:Setembro/2010"/>
    <hyperlink ref="M64794" r:id="rId1314" display="DATA:Setembro/2010"/>
    <hyperlink ref="M64792" r:id="rId1315" display="DATA:Setembro/2010"/>
    <hyperlink ref="M64797" r:id="rId1316" display="DATA:Setembro/2010"/>
    <hyperlink ref="M64803" r:id="rId1317" display="DATA:Setembro/2010"/>
    <hyperlink ref="M64791" r:id="rId1318" display="DATA:Setembro/2010"/>
    <hyperlink ref="M64790" r:id="rId1319" display="DATA:Setembro/2010"/>
    <hyperlink ref="M64787" r:id="rId1320" display="DATA:Setembro/2010"/>
    <hyperlink ref="M64785" r:id="rId1321" display="DATA:Setembro/2010"/>
    <hyperlink ref="M64788" r:id="rId1322" display="DATA:Setembro/2010"/>
    <hyperlink ref="M64786" r:id="rId1323" display="DATA:Setembro/2010"/>
    <hyperlink ref="M64784" r:id="rId1324" display="DATA:Setembro/2010"/>
    <hyperlink ref="M64789" r:id="rId1325" display="DATA:Setembro/2010"/>
    <hyperlink ref="M64783" r:id="rId1326" display="DATA:Setembro/2010"/>
    <hyperlink ref="M64782" r:id="rId1327" display="DATA:Setembro/2010"/>
    <hyperlink ref="M64780" r:id="rId1328" display="DATA:Setembro/2010"/>
    <hyperlink ref="M64781" r:id="rId1329" display="DATA:Setembro/2010"/>
    <hyperlink ref="M64779" r:id="rId1330" display="DATA:Setembro/2010"/>
    <hyperlink ref="M64778" r:id="rId1331" display="DATA:Setembro/2010"/>
    <hyperlink ref="M64777" r:id="rId1332" display="DATA:Setembro/2010"/>
    <hyperlink ref="M64774" r:id="rId1333" display="DATA:Setembro/2010"/>
    <hyperlink ref="M64772" r:id="rId1334" display="DATA:Setembro/2010"/>
    <hyperlink ref="M64775" r:id="rId1335" display="DATA:Setembro/2010"/>
    <hyperlink ref="M64773" r:id="rId1336" display="DATA:Setembro/2010"/>
    <hyperlink ref="M64771" r:id="rId1337" display="DATA:Setembro/2010"/>
    <hyperlink ref="M64776" r:id="rId1338" display="DATA:Setembro/2010"/>
    <hyperlink ref="M64770" r:id="rId1339" display="DATA:Setembro/2010"/>
    <hyperlink ref="M64769" r:id="rId1340" display="DATA:Setembro/2010"/>
    <hyperlink ref="M64768" r:id="rId1341" display="DATA:Setembro/2010"/>
    <hyperlink ref="M64760" r:id="rId1342" display="DATA:Setembro/2010"/>
    <hyperlink ref="M64758" r:id="rId1343" display="DATA:Setembro/2010"/>
    <hyperlink ref="M64761" r:id="rId1344" display="DATA:Setembro/2010"/>
    <hyperlink ref="M64759" r:id="rId1345" display="DATA:Setembro/2010"/>
    <hyperlink ref="M64757" r:id="rId1346" display="DATA:Setembro/2010"/>
    <hyperlink ref="M64745" r:id="rId1347" display="DATA:Setembro/2010"/>
    <hyperlink ref="M64743" r:id="rId1348" display="DATA:Setembro/2010"/>
    <hyperlink ref="M64746" r:id="rId1349" display="DATA:Setembro/2010"/>
    <hyperlink ref="M64744" r:id="rId1350" display="DATA:Setembro/2010"/>
    <hyperlink ref="M64767" r:id="rId1351" display="DATA:Setembro/2010"/>
    <hyperlink ref="M64742" r:id="rId1352" display="DATA:Setembro/2010"/>
    <hyperlink ref="M64765" r:id="rId1353" display="DATA:Setembro/2010"/>
    <hyperlink ref="M64763" r:id="rId1354" display="DATA:Setembro/2010"/>
    <hyperlink ref="M64766" r:id="rId1355" display="DATA:Setembro/2010"/>
    <hyperlink ref="M64764" r:id="rId1356" display="DATA:Setembro/2010"/>
    <hyperlink ref="M64762" r:id="rId1357" display="DATA:Setembro/2010"/>
    <hyperlink ref="M64754" r:id="rId1358" display="DATA:Setembro/2010"/>
    <hyperlink ref="M64752" r:id="rId1359" display="DATA:Setembro/2010"/>
    <hyperlink ref="M64755" r:id="rId1360" display="DATA:Setembro/2010"/>
    <hyperlink ref="M64753" r:id="rId1361" display="DATA:Setembro/2010"/>
    <hyperlink ref="M64751" r:id="rId1362" display="DATA:Setembro/2010"/>
    <hyperlink ref="M64739" r:id="rId1363" display="DATA:Setembro/2010"/>
    <hyperlink ref="M64737" r:id="rId1364" display="DATA:Setembro/2010"/>
    <hyperlink ref="M64740" r:id="rId1365" display="DATA:Setembro/2010"/>
    <hyperlink ref="M64738" r:id="rId1366" display="DATA:Setembro/2010"/>
    <hyperlink ref="M64736" r:id="rId1367" display="DATA:Setembro/2010"/>
    <hyperlink ref="M64756" r:id="rId1368" display="DATA:Setembro/2010"/>
    <hyperlink ref="M64741" r:id="rId1369" display="DATA:Setembro/2010"/>
    <hyperlink ref="M64748" r:id="rId1370" display="DATA:Setembro/2010"/>
    <hyperlink ref="M64749" r:id="rId1371" display="DATA:Setembro/2010"/>
    <hyperlink ref="M64747" r:id="rId1372" display="DATA:Setembro/2010"/>
    <hyperlink ref="M64733" r:id="rId1373" display="DATA:Setembro/2010"/>
    <hyperlink ref="M64731" r:id="rId1374" display="DATA:Setembro/2010"/>
    <hyperlink ref="M64734" r:id="rId1375" display="DATA:Setembro/2010"/>
    <hyperlink ref="M64732" r:id="rId1376" display="DATA:Setembro/2010"/>
    <hyperlink ref="M64730" r:id="rId1377" display="DATA:Setembro/2010"/>
    <hyperlink ref="M64750" r:id="rId1378" display="DATA:Setembro/2010"/>
    <hyperlink ref="M64727" r:id="rId1379" display="DATA:Setembro/2010"/>
    <hyperlink ref="M64725" r:id="rId1380" display="DATA:Setembro/2010"/>
    <hyperlink ref="M64728" r:id="rId1381" display="DATA:Setembro/2010"/>
    <hyperlink ref="M64726" r:id="rId1382" display="DATA:Setembro/2010"/>
    <hyperlink ref="M64724" r:id="rId1383" display="DATA:Setembro/2010"/>
    <hyperlink ref="M64729" r:id="rId1384" display="DATA:Setembro/2010"/>
    <hyperlink ref="M64735" r:id="rId1385" display="DATA:Setembro/2010"/>
    <hyperlink ref="M64723" r:id="rId1386" display="DATA:Setembro/2010"/>
    <hyperlink ref="M64722" r:id="rId1387" display="DATA:Setembro/2010"/>
    <hyperlink ref="M64719" r:id="rId1388" display="DATA:Setembro/2010"/>
    <hyperlink ref="M64717" r:id="rId1389" display="DATA:Setembro/2010"/>
    <hyperlink ref="M64720" r:id="rId1390" display="DATA:Setembro/2010"/>
    <hyperlink ref="M64718" r:id="rId1391" display="DATA:Setembro/2010"/>
    <hyperlink ref="M64716" r:id="rId1392" display="DATA:Setembro/2010"/>
    <hyperlink ref="M64721" r:id="rId1393" display="DATA:Setembro/2010"/>
    <hyperlink ref="M64715" r:id="rId1394" display="DATA:Setembro/2010"/>
    <hyperlink ref="M64714" r:id="rId1395" display="DATA:Setembro/2010"/>
    <hyperlink ref="M64712" r:id="rId1396" display="DATA:Setembro/2010"/>
    <hyperlink ref="M64713" r:id="rId1397" display="DATA:Setembro/2010"/>
    <hyperlink ref="M64711" r:id="rId1398" display="DATA:Setembro/2010"/>
    <hyperlink ref="M64710" r:id="rId1399" display="DATA:Setembro/2010"/>
    <hyperlink ref="M64709" r:id="rId1400" display="DATA:Setembro/2010"/>
    <hyperlink ref="M64706" r:id="rId1401" display="DATA:Setembro/2010"/>
    <hyperlink ref="M64704" r:id="rId1402" display="DATA:Setembro/2010"/>
    <hyperlink ref="M64707" r:id="rId1403" display="DATA:Setembro/2010"/>
    <hyperlink ref="M64705" r:id="rId1404" display="DATA:Setembro/2010"/>
    <hyperlink ref="M64703" r:id="rId1405" display="DATA:Setembro/2010"/>
    <hyperlink ref="M64708" r:id="rId1406" display="DATA:Setembro/2010"/>
    <hyperlink ref="M64702" r:id="rId1407" display="DATA:Setembro/2010"/>
    <hyperlink ref="M64701" r:id="rId1408" display="DATA:Setembro/2010"/>
    <hyperlink ref="M64699" r:id="rId1409" display="DATA:Setembro/2010"/>
    <hyperlink ref="M64700" r:id="rId1410" display="DATA:Setembro/2010"/>
    <hyperlink ref="M64698" r:id="rId1411" display="DATA:Setembro/2010"/>
    <hyperlink ref="M64697" r:id="rId1412" display="DATA:Setembro/2010"/>
    <hyperlink ref="M64696" r:id="rId1413" display="DATA:Setembro/2010"/>
    <hyperlink ref="M64695" r:id="rId1414" display="DATA:Setembro/2010"/>
    <hyperlink ref="M64694" r:id="rId1415" display="DATA:Setembro/2010"/>
    <hyperlink ref="M64693" r:id="rId1416" display="DATA:Setembro/2010"/>
    <hyperlink ref="M64692" r:id="rId1417" display="DATA:Setembro/2010"/>
    <hyperlink ref="M64689" r:id="rId1418" display="DATA:Setembro/2010"/>
    <hyperlink ref="M64687" r:id="rId1419" display="DATA:Setembro/2010"/>
    <hyperlink ref="M64690" r:id="rId1420" display="DATA:Setembro/2010"/>
    <hyperlink ref="M64688" r:id="rId1421" display="DATA:Setembro/2010"/>
    <hyperlink ref="M64686" r:id="rId1422" display="DATA:Setembro/2010"/>
    <hyperlink ref="M64691" r:id="rId1423" display="DATA:Setembro/2010"/>
    <hyperlink ref="M64685" r:id="rId1424" display="DATA:Setembro/2010"/>
    <hyperlink ref="M64684" r:id="rId1425" display="DATA:Setembro/2010"/>
    <hyperlink ref="M64682" r:id="rId1426" display="DATA:Setembro/2010"/>
    <hyperlink ref="M64683" r:id="rId1427" display="DATA:Setembro/2010"/>
    <hyperlink ref="M64681" r:id="rId1428" display="DATA:Setembro/2010"/>
    <hyperlink ref="M64680" r:id="rId1429" display="DATA:Setembro/2010"/>
    <hyperlink ref="M64679" r:id="rId1430" display="DATA:Setembro/2010"/>
    <hyperlink ref="M223" r:id="rId1431" display="DATA:Setembro/2010"/>
    <hyperlink ref="M818" r:id="rId1432" display="DATA:Setembro/2010"/>
    <hyperlink ref="M774" r:id="rId1433" display="DATA:Setembro/2010"/>
    <hyperlink ref="M812" r:id="rId1434" display="DATA:Setembro/2010"/>
    <hyperlink ref="M794" r:id="rId1435" display="DATA:Setembro/2010"/>
    <hyperlink ref="M775" r:id="rId1436" display="DATA:Setembro/2010"/>
    <hyperlink ref="M797" r:id="rId1437" display="DATA:Setembro/2010"/>
    <hyperlink ref="M750" r:id="rId1438" display="DATA:Setembro/2010"/>
    <hyperlink ref="M798" r:id="rId1439" display="DATA:Setembro/2010"/>
    <hyperlink ref="M751" r:id="rId1440" display="DATA:Setembro/2010"/>
    <hyperlink ref="M796" r:id="rId1441" display="DATA:Setembro/2010"/>
    <hyperlink ref="M836" r:id="rId1442" display="DATA:Setembro/2010"/>
    <hyperlink ref="M817" r:id="rId1443" display="DATA:Setembro/2010"/>
    <hyperlink ref="M793" r:id="rId1444" display="DATA:Setembro/2010"/>
    <hyperlink ref="M795" r:id="rId1445" display="DATA:Setembro/2010"/>
    <hyperlink ref="M835" r:id="rId1446" display="DATA:Setembro/2010"/>
    <hyperlink ref="M816" r:id="rId1447" display="DATA:Setembro/2010"/>
    <hyperlink ref="M792" r:id="rId1448" display="DATA:Setembro/2010"/>
    <hyperlink ref="M834" r:id="rId1449" display="DATA:Setembro/2010"/>
    <hyperlink ref="M815" r:id="rId1450" display="DATA:Setembro/2010"/>
    <hyperlink ref="M833" r:id="rId1451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453"/>
  <headerFooter alignWithMargins="0">
    <oddHeader>&amp;CPágina &amp;P de &amp;N</oddHeader>
  </headerFooter>
  <drawing r:id="rId14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Katia Sapedi Pereira Vidal Silva</cp:lastModifiedBy>
  <cp:lastPrinted>2020-10-22T14:27:28Z</cp:lastPrinted>
  <dcterms:created xsi:type="dcterms:W3CDTF">2010-04-08T13:59:04Z</dcterms:created>
  <dcterms:modified xsi:type="dcterms:W3CDTF">2020-11-23T12:48:36Z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